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s\Documents\"/>
    </mc:Choice>
  </mc:AlternateContent>
  <xr:revisionPtr revIDLastSave="0" documentId="13_ncr:1_{76F81E07-44C7-4C0F-86DD-35B73E3CA28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4" i="1"/>
  <c r="C43" i="1"/>
  <c r="C40" i="1"/>
  <c r="D31" i="1"/>
  <c r="D30" i="1"/>
  <c r="D29" i="1"/>
  <c r="F22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C55" i="1" l="1"/>
  <c r="F42" i="1" s="1"/>
  <c r="F44" i="1" s="1"/>
</calcChain>
</file>

<file path=xl/sharedStrings.xml><?xml version="1.0" encoding="utf-8"?>
<sst xmlns="http://schemas.openxmlformats.org/spreadsheetml/2006/main" count="37" uniqueCount="37">
  <si>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</si>
  <si>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</si>
  <si>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</si>
  <si>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</si>
  <si>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</si>
  <si>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</si>
  <si>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</si>
  <si>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</si>
  <si>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</si>
  <si>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</si>
  <si>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</si>
  <si>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</si>
  <si>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</si>
  <si>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</si>
  <si>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</si>
  <si>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</si>
  <si>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</si>
  <si>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Delicious Fruits</t>
  </si>
  <si>
    <t>CTP Cañas</t>
  </si>
  <si>
    <t>Liliana Alanis Sedeño</t>
  </si>
  <si>
    <t>Chile</t>
  </si>
  <si>
    <t>Cebolla</t>
  </si>
  <si>
    <t>Culantro</t>
  </si>
  <si>
    <t>Ginger (Gaseosa)</t>
  </si>
  <si>
    <t>Limón</t>
  </si>
  <si>
    <t>Sal</t>
  </si>
  <si>
    <t>Sandia</t>
  </si>
  <si>
    <t>Vasos 8oz Transparente (Biodegradable)</t>
  </si>
  <si>
    <t>Cuchara</t>
  </si>
  <si>
    <t>Souffle 2oz</t>
  </si>
  <si>
    <t>Tapa Souffle 2oz</t>
  </si>
  <si>
    <t>Pegatina Personalizada</t>
  </si>
  <si>
    <t>Consumo de Agua</t>
  </si>
  <si>
    <t>Consumo de Productos de limpieza</t>
  </si>
  <si>
    <t>Salarios</t>
  </si>
  <si>
    <t>Consumo Energetico</t>
  </si>
  <si>
    <t>Herramientas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</si>
</sst>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</cellXfs>
  <cellStyles count="15">
    <cellStyle name="Hipervínculo" xfId="3" builtinId="8" hidden="1"/>
    <cellStyle name="Hipervínculo" xfId="5" builtinId="8" hidden="1"/>
    <cellStyle name="Hipervínculo" xfId="13" builtinId="8" hidden="1"/>
    <cellStyle name="Hipervínculo" xfId="9" builtinId="8" hidden="1"/>
    <cellStyle name="Hipervínculo" xfId="1" builtinId="8" hidden="1"/>
    <cellStyle name="Hipervínculo" xfId="7" builtinId="8" hidden="1"/>
    <cellStyle name="Hipervínculo" xfId="11" builtinId="8" hidden="1"/>
    <cellStyle name="Hipervínculo visitado" xfId="14" builtinId="9" hidden="1"/>
    <cellStyle name="Hipervínculo visitado" xfId="2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0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28" zoomScale="80" zoomScaleNormal="80" workbookViewId="0">
      <selection activeCell="E42" sqref="E42:E45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6" t="s">
        <v>17</v>
      </c>
      <c r="D10" s="26"/>
      <c r="E10" s="26"/>
    </row>
    <row r="11" spans="1:6" x14ac:dyDescent="0.25">
      <c r="A11" s="1" t="s">
        <v>16</v>
      </c>
      <c r="C11" s="26" t="s">
        <v>18</v>
      </c>
      <c r="D11" s="26"/>
      <c r="E11" s="26"/>
    </row>
    <row r="12" spans="1:6" x14ac:dyDescent="0.25">
      <c r="A12" s="1" t="s">
        <v>15</v>
      </c>
      <c r="C12" s="26" t="s">
        <v>19</v>
      </c>
      <c r="D12" s="26"/>
      <c r="E12" s="26"/>
    </row>
    <row r="13" spans="1:6" x14ac:dyDescent="0.25">
      <c r="A13" s="2"/>
      <c r="B13" s="2"/>
    </row>
    <row r="14" spans="1:6" x14ac:dyDescent="0.25">
      <c r="A14" s="15" t="s">
        <v>1</v>
      </c>
      <c r="B14" s="15"/>
      <c r="C14" s="15"/>
      <c r="D14" s="15"/>
      <c r="E14" s="15"/>
      <c r="F14" s="15"/>
    </row>
    <row r="15" spans="1:6" ht="15.75" thickBot="1" x14ac:dyDescent="0.3"/>
    <row r="16" spans="1:6" ht="15.75" thickBot="1" x14ac:dyDescent="0.3">
      <c r="A16" s="28" t="s">
        <v>2</v>
      </c>
      <c r="B16" s="29"/>
      <c r="C16" s="5">
        <v>1500</v>
      </c>
    </row>
    <row r="19" spans="1:6" x14ac:dyDescent="0.25">
      <c r="A19" s="27" t="s">
        <v>3</v>
      </c>
      <c r="B19" s="27"/>
      <c r="C19" s="16" t="s">
        <v>4</v>
      </c>
      <c r="D19" s="16" t="s">
        <v>5</v>
      </c>
      <c r="E19" s="16" t="s">
        <v>6</v>
      </c>
      <c r="F19" s="16" t="s">
        <v>7</v>
      </c>
    </row>
    <row r="20" spans="1:6" ht="30.95" customHeight="1" x14ac:dyDescent="0.25">
      <c r="A20" s="27"/>
      <c r="B20" s="27"/>
      <c r="C20" s="16"/>
      <c r="D20" s="16"/>
      <c r="E20" s="16"/>
      <c r="F20" s="16"/>
    </row>
    <row r="21" spans="1:6" x14ac:dyDescent="0.25">
      <c r="A21" s="17" t="s">
        <v>20</v>
      </c>
      <c r="B21" s="18"/>
      <c r="C21" s="4">
        <v>5</v>
      </c>
      <c r="D21" s="5">
        <v>600</v>
      </c>
      <c r="E21" s="4">
        <v>40</v>
      </c>
      <c r="F21" s="7">
        <f>+D21/E21</f>
        <v>15</v>
      </c>
    </row>
    <row r="22" spans="1:6" x14ac:dyDescent="0.25">
      <c r="A22" s="17" t="s">
        <v>21</v>
      </c>
      <c r="B22" s="18"/>
      <c r="C22" s="4">
        <v>1.67</v>
      </c>
      <c r="D22" s="5">
        <v>950</v>
      </c>
      <c r="E22" s="4">
        <v>40</v>
      </c>
      <c r="F22" s="7">
        <f>+D22/E22</f>
        <v>23.75</v>
      </c>
    </row>
    <row r="23" spans="1:6" x14ac:dyDescent="0.25">
      <c r="A23" s="19" t="s">
        <v>22</v>
      </c>
      <c r="B23" s="19"/>
      <c r="C23" s="4">
        <v>5</v>
      </c>
      <c r="D23" s="5">
        <v>450</v>
      </c>
      <c r="E23" s="4">
        <v>40</v>
      </c>
      <c r="F23" s="7">
        <f t="shared" ref="F23:F34" si="0">+D23/E23</f>
        <v>11.25</v>
      </c>
    </row>
    <row r="24" spans="1:6" x14ac:dyDescent="0.25">
      <c r="A24" s="8" t="s">
        <v>23</v>
      </c>
      <c r="B24" s="8"/>
      <c r="C24" s="4">
        <v>1</v>
      </c>
      <c r="D24" s="5">
        <v>1870</v>
      </c>
      <c r="E24" s="4">
        <v>40</v>
      </c>
      <c r="F24" s="7">
        <f t="shared" si="0"/>
        <v>46.75</v>
      </c>
    </row>
    <row r="25" spans="1:6" x14ac:dyDescent="0.25">
      <c r="A25" s="17" t="s">
        <v>24</v>
      </c>
      <c r="B25" s="18"/>
      <c r="C25" s="4">
        <v>24</v>
      </c>
      <c r="D25" s="5">
        <v>1000</v>
      </c>
      <c r="E25" s="4">
        <v>40</v>
      </c>
      <c r="F25" s="7">
        <f t="shared" si="0"/>
        <v>25</v>
      </c>
    </row>
    <row r="26" spans="1:6" x14ac:dyDescent="0.25">
      <c r="A26" s="17" t="s">
        <v>25</v>
      </c>
      <c r="B26" s="18"/>
      <c r="C26" s="4">
        <v>1</v>
      </c>
      <c r="D26" s="5">
        <v>334</v>
      </c>
      <c r="E26" s="4">
        <v>40</v>
      </c>
      <c r="F26" s="7">
        <f t="shared" si="0"/>
        <v>8.35</v>
      </c>
    </row>
    <row r="27" spans="1:6" x14ac:dyDescent="0.25">
      <c r="A27" s="17" t="s">
        <v>26</v>
      </c>
      <c r="B27" s="18"/>
      <c r="C27" s="4">
        <v>19</v>
      </c>
      <c r="D27" s="5">
        <v>940</v>
      </c>
      <c r="E27" s="4">
        <v>40</v>
      </c>
      <c r="F27" s="7">
        <f t="shared" si="0"/>
        <v>23.5</v>
      </c>
    </row>
    <row r="28" spans="1:6" x14ac:dyDescent="0.25">
      <c r="A28" s="17" t="s">
        <v>27</v>
      </c>
      <c r="B28" s="18"/>
      <c r="C28" s="4">
        <v>40</v>
      </c>
      <c r="D28" s="5">
        <v>2600</v>
      </c>
      <c r="E28" s="4">
        <v>40</v>
      </c>
      <c r="F28" s="7">
        <f t="shared" si="0"/>
        <v>65</v>
      </c>
    </row>
    <row r="29" spans="1:6" x14ac:dyDescent="0.25">
      <c r="A29" s="17" t="s">
        <v>28</v>
      </c>
      <c r="B29" s="18"/>
      <c r="C29" s="4">
        <v>40</v>
      </c>
      <c r="D29" s="5">
        <f>(26990/1000)*40</f>
        <v>1079.5999999999999</v>
      </c>
      <c r="E29" s="4">
        <v>40</v>
      </c>
      <c r="F29" s="7">
        <f t="shared" si="0"/>
        <v>26.99</v>
      </c>
    </row>
    <row r="30" spans="1:6" x14ac:dyDescent="0.25">
      <c r="A30" s="17" t="s">
        <v>29</v>
      </c>
      <c r="B30" s="18"/>
      <c r="C30" s="4">
        <v>40</v>
      </c>
      <c r="D30" s="5">
        <f>(50059/2500)*40</f>
        <v>800.94399999999996</v>
      </c>
      <c r="E30" s="4">
        <v>40</v>
      </c>
      <c r="F30" s="7">
        <f t="shared" si="0"/>
        <v>20.023599999999998</v>
      </c>
    </row>
    <row r="31" spans="1:6" x14ac:dyDescent="0.25">
      <c r="A31" s="17" t="s">
        <v>30</v>
      </c>
      <c r="B31" s="18"/>
      <c r="C31" s="4">
        <v>40</v>
      </c>
      <c r="D31" s="5">
        <f>(33787/2500)*40</f>
        <v>540.59199999999998</v>
      </c>
      <c r="E31" s="4">
        <v>40</v>
      </c>
      <c r="F31" s="7">
        <f t="shared" si="0"/>
        <v>13.514799999999999</v>
      </c>
    </row>
    <row r="32" spans="1:6" x14ac:dyDescent="0.25">
      <c r="A32" s="17" t="s">
        <v>31</v>
      </c>
      <c r="B32" s="18"/>
      <c r="C32" s="4">
        <v>5</v>
      </c>
      <c r="D32" s="5">
        <v>3500</v>
      </c>
      <c r="E32" s="4">
        <v>40</v>
      </c>
      <c r="F32" s="7">
        <f t="shared" si="0"/>
        <v>87.5</v>
      </c>
    </row>
    <row r="33" spans="1:10" x14ac:dyDescent="0.25">
      <c r="A33" s="19"/>
      <c r="B33" s="19"/>
      <c r="C33" s="4"/>
      <c r="D33" s="5"/>
      <c r="E33" s="4"/>
      <c r="F33" s="7" t="e">
        <f t="shared" si="0"/>
        <v>#DIV/0!</v>
      </c>
    </row>
    <row r="34" spans="1:10" x14ac:dyDescent="0.25">
      <c r="A34" s="19"/>
      <c r="B34" s="19"/>
      <c r="C34" s="4"/>
      <c r="D34" s="5"/>
      <c r="E34" s="4"/>
      <c r="F34" s="7" t="e">
        <f t="shared" si="0"/>
        <v>#DIV/0!</v>
      </c>
    </row>
    <row r="35" spans="1:10" x14ac:dyDescent="0.25">
      <c r="A35" s="20" t="s">
        <v>8</v>
      </c>
      <c r="B35" s="21"/>
      <c r="C35" s="21"/>
      <c r="D35" s="21"/>
      <c r="E35" s="22"/>
      <c r="F35" s="6">
        <f>SUMIF(F21:F34,"&gt;0")</f>
        <v>366.6284</v>
      </c>
    </row>
    <row r="38" spans="1:10" x14ac:dyDescent="0.25">
      <c r="A38" s="30" t="s">
        <v>9</v>
      </c>
      <c r="B38" s="31"/>
      <c r="C38" s="32" t="s">
        <v>10</v>
      </c>
    </row>
    <row r="39" spans="1:10" x14ac:dyDescent="0.25">
      <c r="A39" s="33"/>
      <c r="B39" s="34"/>
      <c r="C39" s="35"/>
    </row>
    <row r="40" spans="1:10" x14ac:dyDescent="0.25">
      <c r="A40" s="17" t="s">
        <v>32</v>
      </c>
      <c r="B40" s="18"/>
      <c r="C40" s="5">
        <f>2000</f>
        <v>2000</v>
      </c>
      <c r="J40" s="3"/>
    </row>
    <row r="41" spans="1:10" ht="15.75" thickBot="1" x14ac:dyDescent="0.3">
      <c r="A41" s="36" t="s">
        <v>33</v>
      </c>
      <c r="B41" s="37"/>
      <c r="C41" s="5">
        <f>(975/(15/22)) + (740/(20/30)) + (770/3) + (1900/9) + (600/4) + (1900/6) + (1040/6)</f>
        <v>3647.7777777777778</v>
      </c>
    </row>
    <row r="42" spans="1:10" x14ac:dyDescent="0.25">
      <c r="A42" s="9" t="s">
        <v>34</v>
      </c>
      <c r="B42" s="10"/>
      <c r="C42" s="5">
        <f>((200*6)*4)*22</f>
        <v>105600</v>
      </c>
      <c r="E42" s="23" t="s">
        <v>11</v>
      </c>
      <c r="F42" s="12">
        <f>+ROUNDUP(C55/(C16-F35),0)</f>
        <v>103</v>
      </c>
      <c r="G42" s="11" t="s">
        <v>12</v>
      </c>
      <c r="J42" s="3"/>
    </row>
    <row r="43" spans="1:10" ht="15.75" thickBot="1" x14ac:dyDescent="0.3">
      <c r="A43" s="9" t="s">
        <v>35</v>
      </c>
      <c r="B43" s="10"/>
      <c r="C43" s="5">
        <f>((75.5/1000)*12)*22*71.56</f>
        <v>1426.33392</v>
      </c>
      <c r="E43" s="24"/>
      <c r="F43" s="13"/>
      <c r="G43" s="11"/>
    </row>
    <row r="44" spans="1:10" ht="14.45" customHeight="1" x14ac:dyDescent="0.25">
      <c r="A44" s="17" t="s">
        <v>36</v>
      </c>
      <c r="B44" s="18"/>
      <c r="C44" s="5">
        <f>(139900/60) + (900/24) + (2000/(8+12)/12) + (500/(30+48)/12) + (2000/24) + (25*30) + (30*(30/5)) + (1000/12)</f>
        <v>3474.700854700855</v>
      </c>
      <c r="E44" s="24"/>
      <c r="F44" s="14">
        <f>+C16*F42</f>
        <v>154500</v>
      </c>
      <c r="G44" s="11" t="s">
        <v>13</v>
      </c>
    </row>
    <row r="45" spans="1:10" ht="15.75" thickBot="1" x14ac:dyDescent="0.3">
      <c r="A45" s="19"/>
      <c r="B45" s="19"/>
      <c r="C45" s="5"/>
      <c r="E45" s="25"/>
      <c r="F45" s="13"/>
      <c r="G45" s="11"/>
    </row>
    <row r="46" spans="1:10" x14ac:dyDescent="0.25">
      <c r="A46" s="19"/>
      <c r="B46" s="19"/>
      <c r="C46" s="5"/>
    </row>
    <row r="47" spans="1:10" x14ac:dyDescent="0.25">
      <c r="A47" s="19"/>
      <c r="B47" s="19"/>
      <c r="C47" s="5"/>
    </row>
    <row r="48" spans="1:10" x14ac:dyDescent="0.25">
      <c r="A48" s="19"/>
      <c r="B48" s="19"/>
      <c r="C48" s="5"/>
    </row>
    <row r="49" spans="1:3" x14ac:dyDescent="0.25">
      <c r="A49" s="19"/>
      <c r="B49" s="19"/>
      <c r="C49" s="5"/>
    </row>
    <row r="50" spans="1:3" x14ac:dyDescent="0.25">
      <c r="A50" s="19"/>
      <c r="B50" s="19"/>
      <c r="C50" s="5"/>
    </row>
    <row r="51" spans="1:3" x14ac:dyDescent="0.25">
      <c r="A51" s="19"/>
      <c r="B51" s="19"/>
      <c r="C51" s="5"/>
    </row>
    <row r="52" spans="1:3" x14ac:dyDescent="0.25">
      <c r="A52" s="19"/>
      <c r="B52" s="19"/>
      <c r="C52" s="5"/>
    </row>
    <row r="53" spans="1:3" x14ac:dyDescent="0.25">
      <c r="A53" s="19"/>
      <c r="B53" s="19"/>
      <c r="C53" s="5"/>
    </row>
    <row r="54" spans="1:3" x14ac:dyDescent="0.25">
      <c r="A54" s="19"/>
      <c r="B54" s="19"/>
      <c r="C54" s="5"/>
    </row>
    <row r="55" spans="1:3" x14ac:dyDescent="0.25">
      <c r="A55" s="20" t="s">
        <v>14</v>
      </c>
      <c r="B55" s="22"/>
      <c r="C55" s="6">
        <f>SUM(C40:C54)</f>
        <v>116148.81255247864</v>
      </c>
    </row>
  </sheetData>
  <sheetProtection formatCells="0" formatColumns="0" formatRows="0" insertColumns="0" insertRows="0" deleteColumns="0" deleteRows="0" selectLockedCells="1"/>
  <mergeCells count="45">
    <mergeCell ref="A41:B41"/>
    <mergeCell ref="C38:C39"/>
    <mergeCell ref="A40:B40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35:E35"/>
    <mergeCell ref="A25:B25"/>
    <mergeCell ref="A26:B26"/>
    <mergeCell ref="A27:B27"/>
    <mergeCell ref="A28:B28"/>
    <mergeCell ref="A29:B29"/>
    <mergeCell ref="A38:B3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www.w3.org/2000/xmlns/"/>
    <ds:schemaRef ds:uri="5e7ef9d6-5cfa-4bac-be03-d673effde297"/>
    <ds:schemaRef ds:uri="http://www.w3.org/2001/XMLSchema-instance"/>
    <ds:schemaRef ds:uri="bf092b8a-d247-46ad-b0eb-ddc102dee59b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Denach Orochena Montoya</cp:lastModifiedBy>
  <cp:revision/>
  <dcterms:created xsi:type="dcterms:W3CDTF">2014-01-09T17:24:36Z</dcterms:created>
  <dcterms:modified xsi:type="dcterms:W3CDTF">2024-06-10T17:27:48Z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