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Mi unidad\Ctp Pavas\1 Información clase por períodos\1 9 Período 2024\Proyecto\Junior\PawRise Prosthetics\"/>
    </mc:Choice>
  </mc:AlternateContent>
  <xr:revisionPtr revIDLastSave="0" documentId="8_{6AF9C35C-5B0F-4693-93A9-AAF2C8E3B11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F21" i="1" l="1"/>
  <c r="C51" i="1"/>
  <c r="F22" i="1"/>
  <c r="F23" i="1"/>
  <c r="F24" i="1"/>
  <c r="F25" i="1"/>
  <c r="F26" i="1"/>
  <c r="F27" i="1"/>
  <c r="F28" i="1"/>
  <c r="F29" i="1"/>
  <c r="F30" i="1"/>
  <c r="F31" i="1"/>
  <c r="F32" i="1"/>
  <c r="F33" i="1" l="1"/>
  <c r="F39" i="1" s="1"/>
  <c r="F41" i="1" s="1"/>
</calcChain>
</file>

<file path=xl/sharedStrings.xml><?xml version="1.0" encoding="utf-8"?>
<sst xmlns="http://schemas.openxmlformats.org/spreadsheetml/2006/main" count="44" uniqueCount="42">
  <si>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</si>
  <si>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</si>
  <si>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</si>
  <si>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</si>
  <si>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</si>
  <si>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</si>
  <si>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</si>
  <si>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</si>
  <si>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</si>
  <si>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</si>
  <si>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</si>
  <si>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</si>
  <si>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</si>
  <si>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</si>
  <si>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</si>
  <si>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</si>
  <si>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</si>
  <si>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Pawrise Prosthetics</t>
  </si>
  <si>
    <t xml:space="preserve">CTP de Pavas </t>
  </si>
  <si>
    <t>Luis Leiva</t>
  </si>
  <si>
    <t>Mobiliario y Equipo</t>
  </si>
  <si>
    <t>Botellas</t>
  </si>
  <si>
    <t>Cinta</t>
  </si>
  <si>
    <t>Velcro</t>
  </si>
  <si>
    <t>Silicon</t>
  </si>
  <si>
    <t>Medias</t>
  </si>
  <si>
    <t>Pintura</t>
  </si>
  <si>
    <t>Tornillos</t>
  </si>
  <si>
    <t>Tela</t>
  </si>
  <si>
    <t>Almohadillas</t>
  </si>
  <si>
    <t>1 metro</t>
  </si>
  <si>
    <t>1 litro</t>
  </si>
  <si>
    <t xml:space="preserve"> 8 unidades</t>
  </si>
  <si>
    <t>Alquiler</t>
  </si>
  <si>
    <t>Luz</t>
  </si>
  <si>
    <t>Agua</t>
  </si>
  <si>
    <t>Electricidad</t>
  </si>
  <si>
    <t>Transporte</t>
  </si>
  <si>
    <t>publicidad</t>
  </si>
  <si>
    <t>Telefono</t>
  </si>
  <si>
    <t xml:space="preserve">Reparacion </t>
  </si>
  <si>
    <t>Mano de obra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</si>
</sst>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3" builtinId="8" hidden="1"/>
    <cellStyle name="Hipervínculo" xfId="5" builtinId="8" hidden="1"/>
    <cellStyle name="Hipervínculo" xfId="13" builtinId="8" hidden="1"/>
    <cellStyle name="Hipervínculo" xfId="9" builtinId="8" hidden="1"/>
    <cellStyle name="Hipervínculo" xfId="1" builtinId="8" hidden="1"/>
    <cellStyle name="Hipervínculo" xfId="7" builtinId="8" hidden="1"/>
    <cellStyle name="Hipervínculo" xfId="11" builtinId="8" hidden="1"/>
    <cellStyle name="Hipervínculo visitado" xfId="14" builtinId="9" hidden="1"/>
    <cellStyle name="Hipervínculo visitado" xfId="2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0" builtinId="9" hidden="1"/>
    <cellStyle name="Hipervínculo visitado" xfId="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54</xdr:row>
      <xdr:rowOff>0</xdr:rowOff>
    </xdr:from>
    <xdr:to>
      <xdr:col>2</xdr:col>
      <xdr:colOff>725647</xdr:colOff>
      <xdr:row>59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53</xdr:row>
      <xdr:rowOff>178595</xdr:rowOff>
    </xdr:from>
    <xdr:to>
      <xdr:col>5</xdr:col>
      <xdr:colOff>338772</xdr:colOff>
      <xdr:row>57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769880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5</xdr:col>
      <xdr:colOff>11905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1"/>
  <sheetViews>
    <sheetView tabSelected="1" topLeftCell="A4" zoomScale="120" zoomScaleNormal="120" workbookViewId="0">
      <selection activeCell="C16" sqref="C16"/>
    </sheetView>
  </sheetViews>
  <sheetFormatPr baseColWidth="10" defaultColWidth="10.88671875" defaultRowHeight="14.4" x14ac:dyDescent="0.3"/>
  <cols>
    <col min="1" max="1" width="11.44140625" style="1" customWidth="1"/>
    <col min="2" max="2" width="13.44140625" style="1" customWidth="1"/>
    <col min="3" max="3" width="16.109375" style="1" bestFit="1" customWidth="1"/>
    <col min="4" max="4" width="12.6640625" style="1" bestFit="1" customWidth="1"/>
    <col min="5" max="5" width="23.5546875" style="1" customWidth="1"/>
    <col min="6" max="6" width="15.88671875" style="1" bestFit="1" customWidth="1"/>
    <col min="7" max="16384" width="10.88671875" style="1"/>
  </cols>
  <sheetData>
    <row r="10" spans="1:6" x14ac:dyDescent="0.3">
      <c r="A10" s="1" t="s">
        <v>0</v>
      </c>
      <c r="C10" s="11" t="s">
        <v>17</v>
      </c>
      <c r="D10" s="11"/>
      <c r="E10" s="11"/>
    </row>
    <row r="11" spans="1:6" x14ac:dyDescent="0.3">
      <c r="A11" s="1" t="s">
        <v>16</v>
      </c>
      <c r="C11" s="11" t="s">
        <v>18</v>
      </c>
      <c r="D11" s="11"/>
      <c r="E11" s="11"/>
    </row>
    <row r="12" spans="1:6" x14ac:dyDescent="0.3">
      <c r="A12" s="1" t="s">
        <v>15</v>
      </c>
      <c r="C12" s="11" t="s">
        <v>19</v>
      </c>
      <c r="D12" s="11"/>
      <c r="E12" s="11"/>
    </row>
    <row r="13" spans="1:6" x14ac:dyDescent="0.3">
      <c r="A13" s="2"/>
      <c r="B13" s="2"/>
    </row>
    <row r="14" spans="1:6" x14ac:dyDescent="0.3">
      <c r="A14" s="23" t="s">
        <v>1</v>
      </c>
      <c r="B14" s="23"/>
      <c r="C14" s="23"/>
      <c r="D14" s="23"/>
      <c r="E14" s="23"/>
      <c r="F14" s="23"/>
    </row>
    <row r="15" spans="1:6" ht="15" thickBot="1" x14ac:dyDescent="0.35"/>
    <row r="16" spans="1:6" ht="15" thickBot="1" x14ac:dyDescent="0.35">
      <c r="A16" s="12" t="s">
        <v>2</v>
      </c>
      <c r="B16" s="13"/>
      <c r="C16" s="5">
        <v>70000</v>
      </c>
    </row>
    <row r="19" spans="1:6" x14ac:dyDescent="0.3">
      <c r="A19" s="8" t="s">
        <v>3</v>
      </c>
      <c r="B19" s="8"/>
      <c r="C19" s="9" t="s">
        <v>4</v>
      </c>
      <c r="D19" s="9" t="s">
        <v>5</v>
      </c>
      <c r="E19" s="9" t="s">
        <v>6</v>
      </c>
      <c r="F19" s="9" t="s">
        <v>7</v>
      </c>
    </row>
    <row r="20" spans="1:6" ht="30.9" customHeight="1" x14ac:dyDescent="0.3">
      <c r="A20" s="8"/>
      <c r="B20" s="8"/>
      <c r="C20" s="9"/>
      <c r="D20" s="9"/>
      <c r="E20" s="9"/>
      <c r="F20" s="9"/>
    </row>
    <row r="21" spans="1:6" x14ac:dyDescent="0.3">
      <c r="A21" s="10" t="s">
        <v>21</v>
      </c>
      <c r="B21" s="10"/>
      <c r="C21" s="4">
        <v>1</v>
      </c>
      <c r="D21" s="5">
        <v>1</v>
      </c>
      <c r="E21" s="4">
        <v>1</v>
      </c>
      <c r="F21" s="7">
        <f>+D21/E21</f>
        <v>1</v>
      </c>
    </row>
    <row r="22" spans="1:6" x14ac:dyDescent="0.3">
      <c r="A22" s="10" t="s">
        <v>22</v>
      </c>
      <c r="B22" s="10"/>
      <c r="C22" s="4" t="s">
        <v>30</v>
      </c>
      <c r="D22" s="5">
        <v>1250</v>
      </c>
      <c r="E22" s="4">
        <v>3</v>
      </c>
      <c r="F22" s="7">
        <f t="shared" ref="F22:F32" si="0">+D22/E22</f>
        <v>416.66666666666669</v>
      </c>
    </row>
    <row r="23" spans="1:6" x14ac:dyDescent="0.3">
      <c r="A23" s="10" t="s">
        <v>23</v>
      </c>
      <c r="B23" s="10"/>
      <c r="C23" s="4" t="s">
        <v>30</v>
      </c>
      <c r="D23" s="5">
        <v>1290</v>
      </c>
      <c r="E23" s="4">
        <v>3</v>
      </c>
      <c r="F23" s="7">
        <f t="shared" si="0"/>
        <v>430</v>
      </c>
    </row>
    <row r="24" spans="1:6" x14ac:dyDescent="0.3">
      <c r="A24" s="10" t="s">
        <v>24</v>
      </c>
      <c r="B24" s="10"/>
      <c r="C24" s="4" t="s">
        <v>32</v>
      </c>
      <c r="D24" s="5">
        <v>1200</v>
      </c>
      <c r="E24" s="4">
        <v>15</v>
      </c>
      <c r="F24" s="7">
        <f t="shared" si="0"/>
        <v>80</v>
      </c>
    </row>
    <row r="25" spans="1:6" x14ac:dyDescent="0.3">
      <c r="A25" s="10" t="s">
        <v>25</v>
      </c>
      <c r="B25" s="10"/>
      <c r="C25" s="4">
        <v>4</v>
      </c>
      <c r="D25" s="5">
        <v>8000</v>
      </c>
      <c r="E25" s="4">
        <v>4</v>
      </c>
      <c r="F25" s="7">
        <f t="shared" si="0"/>
        <v>2000</v>
      </c>
    </row>
    <row r="26" spans="1:6" x14ac:dyDescent="0.3">
      <c r="A26" s="10" t="s">
        <v>26</v>
      </c>
      <c r="B26" s="10"/>
      <c r="C26" s="4" t="s">
        <v>31</v>
      </c>
      <c r="D26" s="5">
        <v>9949</v>
      </c>
      <c r="E26" s="4">
        <v>5</v>
      </c>
      <c r="F26" s="7">
        <f t="shared" si="0"/>
        <v>1989.8</v>
      </c>
    </row>
    <row r="27" spans="1:6" x14ac:dyDescent="0.3">
      <c r="A27" s="10" t="s">
        <v>27</v>
      </c>
      <c r="B27" s="10"/>
      <c r="C27" s="4">
        <v>10</v>
      </c>
      <c r="D27" s="5">
        <v>9999</v>
      </c>
      <c r="E27" s="4">
        <v>5</v>
      </c>
      <c r="F27" s="7">
        <f t="shared" si="0"/>
        <v>1999.8</v>
      </c>
    </row>
    <row r="28" spans="1:6" x14ac:dyDescent="0.3">
      <c r="A28" s="10" t="s">
        <v>28</v>
      </c>
      <c r="B28" s="10"/>
      <c r="C28" s="4" t="s">
        <v>30</v>
      </c>
      <c r="D28" s="5">
        <v>11400</v>
      </c>
      <c r="E28" s="4">
        <v>3</v>
      </c>
      <c r="F28" s="7">
        <f t="shared" si="0"/>
        <v>3800</v>
      </c>
    </row>
    <row r="29" spans="1:6" x14ac:dyDescent="0.3">
      <c r="A29" s="10" t="s">
        <v>29</v>
      </c>
      <c r="B29" s="10"/>
      <c r="C29" s="4">
        <v>10</v>
      </c>
      <c r="D29" s="5">
        <v>2000</v>
      </c>
      <c r="E29" s="4">
        <v>3</v>
      </c>
      <c r="F29" s="7">
        <f t="shared" si="0"/>
        <v>666.66666666666663</v>
      </c>
    </row>
    <row r="30" spans="1:6" x14ac:dyDescent="0.3">
      <c r="A30" s="10" t="s">
        <v>41</v>
      </c>
      <c r="B30" s="10"/>
      <c r="C30" s="4">
        <v>1</v>
      </c>
      <c r="D30" s="5">
        <f>400000/4.33/48*2*5</f>
        <v>19245.573518090838</v>
      </c>
      <c r="E30" s="4">
        <v>1</v>
      </c>
      <c r="F30" s="7">
        <f t="shared" si="0"/>
        <v>19245.573518090838</v>
      </c>
    </row>
    <row r="31" spans="1:6" x14ac:dyDescent="0.3">
      <c r="A31" s="10"/>
      <c r="B31" s="10"/>
      <c r="C31" s="4"/>
      <c r="D31" s="5"/>
      <c r="E31" s="4"/>
      <c r="F31" s="7" t="e">
        <f t="shared" si="0"/>
        <v>#DIV/0!</v>
      </c>
    </row>
    <row r="32" spans="1:6" x14ac:dyDescent="0.3">
      <c r="A32" s="10"/>
      <c r="B32" s="10"/>
      <c r="C32" s="4"/>
      <c r="D32" s="5"/>
      <c r="E32" s="4"/>
      <c r="F32" s="7" t="e">
        <f t="shared" si="0"/>
        <v>#DIV/0!</v>
      </c>
    </row>
    <row r="33" spans="1:10" x14ac:dyDescent="0.3">
      <c r="A33" s="14" t="s">
        <v>8</v>
      </c>
      <c r="B33" s="24"/>
      <c r="C33" s="24"/>
      <c r="D33" s="24"/>
      <c r="E33" s="15"/>
      <c r="F33" s="6">
        <f>SUMIF(F21:F32,"&gt;0")</f>
        <v>30629.506851424172</v>
      </c>
    </row>
    <row r="36" spans="1:10" x14ac:dyDescent="0.3">
      <c r="A36" s="8" t="s">
        <v>9</v>
      </c>
      <c r="B36" s="8"/>
      <c r="C36" s="9" t="s">
        <v>10</v>
      </c>
    </row>
    <row r="37" spans="1:10" x14ac:dyDescent="0.3">
      <c r="A37" s="8"/>
      <c r="B37" s="8"/>
      <c r="C37" s="9"/>
    </row>
    <row r="38" spans="1:10" ht="15" thickBot="1" x14ac:dyDescent="0.35">
      <c r="A38" s="10" t="s">
        <v>33</v>
      </c>
      <c r="B38" s="10"/>
      <c r="C38" s="5">
        <v>252000</v>
      </c>
      <c r="J38" s="3"/>
    </row>
    <row r="39" spans="1:10" x14ac:dyDescent="0.3">
      <c r="A39" s="10" t="s">
        <v>20</v>
      </c>
      <c r="B39" s="10"/>
      <c r="C39" s="5">
        <v>43000</v>
      </c>
      <c r="E39" s="16" t="s">
        <v>11</v>
      </c>
      <c r="F39" s="20">
        <f>+ROUNDUP(C51/(C16-F33),0)</f>
        <v>22</v>
      </c>
      <c r="G39" s="19" t="s">
        <v>12</v>
      </c>
      <c r="J39" s="3"/>
    </row>
    <row r="40" spans="1:10" ht="15" thickBot="1" x14ac:dyDescent="0.35">
      <c r="A40" s="10" t="s">
        <v>34</v>
      </c>
      <c r="B40" s="10"/>
      <c r="C40" s="5">
        <v>118000</v>
      </c>
      <c r="E40" s="17"/>
      <c r="F40" s="21"/>
      <c r="G40" s="19"/>
    </row>
    <row r="41" spans="1:10" ht="14.4" customHeight="1" x14ac:dyDescent="0.3">
      <c r="A41" s="10" t="s">
        <v>35</v>
      </c>
      <c r="B41" s="10"/>
      <c r="C41" s="5">
        <v>136000</v>
      </c>
      <c r="E41" s="17"/>
      <c r="F41" s="22">
        <f>+C16*F39</f>
        <v>1540000</v>
      </c>
      <c r="G41" s="19" t="s">
        <v>13</v>
      </c>
    </row>
    <row r="42" spans="1:10" ht="15" thickBot="1" x14ac:dyDescent="0.35">
      <c r="A42" s="10" t="s">
        <v>36</v>
      </c>
      <c r="B42" s="10"/>
      <c r="C42" s="5">
        <v>84000</v>
      </c>
      <c r="E42" s="18"/>
      <c r="F42" s="21"/>
      <c r="G42" s="19"/>
    </row>
    <row r="43" spans="1:10" x14ac:dyDescent="0.3">
      <c r="A43" s="10" t="s">
        <v>37</v>
      </c>
      <c r="B43" s="10"/>
      <c r="C43" s="5">
        <v>60000</v>
      </c>
    </row>
    <row r="44" spans="1:10" x14ac:dyDescent="0.3">
      <c r="A44" s="10" t="s">
        <v>38</v>
      </c>
      <c r="B44" s="10"/>
      <c r="C44" s="5">
        <v>45000.36</v>
      </c>
    </row>
    <row r="45" spans="1:10" x14ac:dyDescent="0.3">
      <c r="A45" s="10" t="s">
        <v>39</v>
      </c>
      <c r="B45" s="10"/>
      <c r="C45" s="5">
        <v>50000.32</v>
      </c>
    </row>
    <row r="46" spans="1:10" x14ac:dyDescent="0.3">
      <c r="A46" s="10" t="s">
        <v>40</v>
      </c>
      <c r="B46" s="10"/>
      <c r="C46" s="5">
        <v>68682.45</v>
      </c>
    </row>
    <row r="47" spans="1:10" x14ac:dyDescent="0.3">
      <c r="A47" s="10"/>
      <c r="B47" s="10"/>
      <c r="C47" s="5"/>
    </row>
    <row r="48" spans="1:10" x14ac:dyDescent="0.3">
      <c r="A48" s="10"/>
      <c r="B48" s="10"/>
      <c r="C48" s="5"/>
    </row>
    <row r="49" spans="1:3" x14ac:dyDescent="0.3">
      <c r="A49" s="10"/>
      <c r="B49" s="10"/>
      <c r="C49" s="5"/>
    </row>
    <row r="50" spans="1:3" x14ac:dyDescent="0.3">
      <c r="A50" s="10"/>
      <c r="B50" s="10"/>
      <c r="C50" s="5"/>
    </row>
    <row r="51" spans="1:3" x14ac:dyDescent="0.3">
      <c r="A51" s="14" t="s">
        <v>14</v>
      </c>
      <c r="B51" s="15"/>
      <c r="C51" s="6">
        <f>SUM(C38:C50)</f>
        <v>856683.12999999989</v>
      </c>
    </row>
  </sheetData>
  <sheetProtection formatCells="0" formatColumns="0" formatRows="0" insertColumns="0" insertRows="0" deleteColumns="0" deleteRows="0" selectLockedCells="1"/>
  <mergeCells count="44">
    <mergeCell ref="G41:G42"/>
    <mergeCell ref="G39:G40"/>
    <mergeCell ref="F39:F40"/>
    <mergeCell ref="F41:F42"/>
    <mergeCell ref="A14:F14"/>
    <mergeCell ref="F19:F20"/>
    <mergeCell ref="A21:B21"/>
    <mergeCell ref="A22:B22"/>
    <mergeCell ref="A23:B23"/>
    <mergeCell ref="A33:E33"/>
    <mergeCell ref="A24:B24"/>
    <mergeCell ref="A25:B25"/>
    <mergeCell ref="A26:B26"/>
    <mergeCell ref="A27:B27"/>
    <mergeCell ref="A44:B44"/>
    <mergeCell ref="A49:B49"/>
    <mergeCell ref="A50:B50"/>
    <mergeCell ref="A51:B51"/>
    <mergeCell ref="E39:E42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C11:E11"/>
    <mergeCell ref="C12:E12"/>
    <mergeCell ref="C10:E10"/>
    <mergeCell ref="E19:E20"/>
    <mergeCell ref="A19:B20"/>
    <mergeCell ref="C19:C20"/>
    <mergeCell ref="D19:D20"/>
    <mergeCell ref="A16:B16"/>
    <mergeCell ref="A36:B37"/>
    <mergeCell ref="C36:C37"/>
    <mergeCell ref="A38:B38"/>
    <mergeCell ref="A28:B28"/>
    <mergeCell ref="A29:B29"/>
    <mergeCell ref="A30:B30"/>
    <mergeCell ref="A31:B31"/>
    <mergeCell ref="A32:B3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971341-FD86-409D-B1A7-8EF6DC517F68}">
  <ds:schemaRefs>
    <ds:schemaRef ds:uri="http://purl.org/dc/dcmitype/"/>
    <ds:schemaRef ds:uri="5e7ef9d6-5cfa-4bac-be03-d673effde297"/>
    <ds:schemaRef ds:uri="http://purl.org/dc/elements/1.1/"/>
    <ds:schemaRef ds:uri="http://schemas.microsoft.com/office/2006/metadata/properties"/>
    <ds:schemaRef ds:uri="bf092b8a-d247-46ad-b0eb-ddc102dee59b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bf092b8a-d247-46ad-b0eb-ddc102dee59b"/>
    <ds:schemaRef ds:uri="5e7ef9d6-5cfa-4bac-be03-d673effde29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Luis Leiva</cp:lastModifiedBy>
  <cp:revision/>
  <dcterms:created xsi:type="dcterms:W3CDTF">2014-01-09T17:24:36Z</dcterms:created>
  <dcterms:modified xsi:type="dcterms:W3CDTF">2024-06-06T21:38:24Z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