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olgam\Dropbox\Olga\Documentos\MEP\2024 CTP JOR\Junior Achievement\Curso\"/>
    </mc:Choice>
  </mc:AlternateContent>
  <xr:revisionPtr revIDLastSave="0" documentId="8_{793467B9-FEBA-40E7-9860-AA5833B3C5F9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Crema" sheetId="2" r:id="rId1"/>
    <sheet name="Dulce" sheetId="5" r:id="rId2"/>
    <sheet name="Dulce (2)" sheetId="6" state="hidden" r:id="rId3"/>
    <sheet name="Café (2)" sheetId="7" state="hidden" r:id="rId4"/>
    <sheet name="Chocolate" sheetId="3" r:id="rId5"/>
    <sheet name="Chocolate (2)" sheetId="8" state="hidden" r:id="rId6"/>
    <sheet name="Café" sheetId="4" r:id="rId7"/>
    <sheet name="Todos los sabores" sheetId="10" r:id="rId8"/>
    <sheet name="Crema (2)" sheetId="9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0" l="1"/>
  <c r="F25" i="10" s="1"/>
  <c r="F34" i="10"/>
  <c r="F33" i="10"/>
  <c r="F32" i="10"/>
  <c r="F31" i="10"/>
  <c r="F30" i="10"/>
  <c r="F29" i="10"/>
  <c r="F28" i="10"/>
  <c r="F27" i="10"/>
  <c r="F26" i="10"/>
  <c r="F24" i="10"/>
  <c r="F23" i="10"/>
  <c r="F22" i="10"/>
  <c r="D21" i="10"/>
  <c r="F21" i="10" s="1"/>
  <c r="C40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35" i="9" s="1"/>
  <c r="C41" i="9" s="1"/>
  <c r="C55" i="9" s="1"/>
  <c r="F42" i="9" s="1"/>
  <c r="F44" i="9" s="1"/>
  <c r="D21" i="9"/>
  <c r="D21" i="2"/>
  <c r="C40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D21" i="8"/>
  <c r="F21" i="8" s="1"/>
  <c r="F35" i="8" s="1"/>
  <c r="C41" i="8" s="1"/>
  <c r="C55" i="8" s="1"/>
  <c r="F42" i="8" s="1"/>
  <c r="F44" i="8" s="1"/>
  <c r="F22" i="3"/>
  <c r="D21" i="3"/>
  <c r="C40" i="7"/>
  <c r="F34" i="7"/>
  <c r="F33" i="7"/>
  <c r="F32" i="7"/>
  <c r="F31" i="7"/>
  <c r="F30" i="7"/>
  <c r="F29" i="7"/>
  <c r="F28" i="7"/>
  <c r="F27" i="7"/>
  <c r="F26" i="7"/>
  <c r="F25" i="7"/>
  <c r="F24" i="7"/>
  <c r="F23" i="7"/>
  <c r="E22" i="7"/>
  <c r="F22" i="7" s="1"/>
  <c r="D21" i="7"/>
  <c r="F21" i="7" s="1"/>
  <c r="F35" i="7" s="1"/>
  <c r="C41" i="7" s="1"/>
  <c r="E22" i="4"/>
  <c r="F22" i="4" s="1"/>
  <c r="F35" i="4" s="1"/>
  <c r="D21" i="4"/>
  <c r="C40" i="6"/>
  <c r="F35" i="6"/>
  <c r="C41" i="6" s="1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D21" i="6"/>
  <c r="D21" i="5"/>
  <c r="F21" i="5" s="1"/>
  <c r="F23" i="4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34" i="4"/>
  <c r="F33" i="4"/>
  <c r="F32" i="4"/>
  <c r="F31" i="4"/>
  <c r="F30" i="4"/>
  <c r="F29" i="4"/>
  <c r="F28" i="4"/>
  <c r="F27" i="4"/>
  <c r="F26" i="4"/>
  <c r="F25" i="4"/>
  <c r="F24" i="4"/>
  <c r="F21" i="4"/>
  <c r="F34" i="3"/>
  <c r="F33" i="3"/>
  <c r="F32" i="3"/>
  <c r="F31" i="3"/>
  <c r="F30" i="3"/>
  <c r="F29" i="3"/>
  <c r="F28" i="3"/>
  <c r="F27" i="3"/>
  <c r="F26" i="3"/>
  <c r="F25" i="3"/>
  <c r="F24" i="3"/>
  <c r="F23" i="3"/>
  <c r="F21" i="3"/>
  <c r="F35" i="10" l="1"/>
  <c r="C41" i="10" s="1"/>
  <c r="C55" i="10" s="1"/>
  <c r="F42" i="10" s="1"/>
  <c r="F44" i="10" s="1"/>
  <c r="F35" i="3"/>
  <c r="C41" i="3" s="1"/>
  <c r="C55" i="3" s="1"/>
  <c r="F42" i="3" s="1"/>
  <c r="F44" i="3" s="1"/>
  <c r="C55" i="7"/>
  <c r="F42" i="7" s="1"/>
  <c r="F44" i="7" s="1"/>
  <c r="C55" i="6"/>
  <c r="F42" i="6" s="1"/>
  <c r="F44" i="6" s="1"/>
  <c r="F35" i="5"/>
  <c r="C41" i="5" s="1"/>
  <c r="C55" i="5" s="1"/>
  <c r="F42" i="5" s="1"/>
  <c r="F44" i="5" s="1"/>
  <c r="C41" i="4"/>
  <c r="C55" i="4" s="1"/>
  <c r="F42" i="4" s="1"/>
  <c r="F44" i="4" s="1"/>
  <c r="F22" i="2"/>
  <c r="F35" i="2" s="1"/>
  <c r="F23" i="2"/>
  <c r="F21" i="2"/>
  <c r="F34" i="2"/>
  <c r="F33" i="2"/>
  <c r="F32" i="2"/>
  <c r="F31" i="2"/>
  <c r="F30" i="2"/>
  <c r="F29" i="2"/>
  <c r="F28" i="2"/>
  <c r="F27" i="2"/>
  <c r="F26" i="2"/>
  <c r="F25" i="2"/>
  <c r="F24" i="2"/>
  <c r="C41" i="2" l="1"/>
  <c r="C55" i="2" s="1"/>
  <c r="F42" i="2" s="1"/>
  <c r="F44" i="2" s="1"/>
</calcChain>
</file>

<file path=xl/sharedStrings.xml><?xml version="1.0" encoding="utf-8"?>
<sst xmlns="http://schemas.openxmlformats.org/spreadsheetml/2006/main" count="231" uniqueCount="32">
  <si>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</si>
  <si>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</si>
  <si>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</si>
  <si>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</si>
  <si>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</si>
  <si>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</si>
  <si>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</si>
  <si>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</si>
  <si>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</si>
  <si>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</si>
  <si>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</si>
  <si>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</si>
  <si>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</si>
  <si>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</si>
  <si>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</si>
  <si>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</si>
  <si>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</si>
  <si>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Quick Drinks Company, S.A</t>
  </si>
  <si>
    <t>Colegio Técnico Profesional Jesús Ocaña Rojas</t>
  </si>
  <si>
    <t>Olga Molina Pèrez</t>
  </si>
  <si>
    <t xml:space="preserve">mano de obra </t>
  </si>
  <si>
    <t>CIF</t>
  </si>
  <si>
    <t>150gr</t>
  </si>
  <si>
    <t>250gr</t>
  </si>
  <si>
    <t>200gr</t>
  </si>
  <si>
    <t>900gr</t>
  </si>
  <si>
    <t>Papel de arroz</t>
  </si>
  <si>
    <t>Dulce instántaneo</t>
  </si>
  <si>
    <t>Café</t>
  </si>
  <si>
    <t xml:space="preserve">Chocolate en polvo  </t>
  </si>
  <si>
    <t xml:space="preserve">Crema  </t>
  </si>
  <si>
    <t>Café instántaneo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</si>
</sst>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₡&quot;#,##0.00"/>
    <numFmt numFmtId="165" formatCode="_-[$₡-140A]* #,##0_-;\-[$₡-140A]* #,##0_-;_-[$₡-140A]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165" fontId="0" fillId="0" borderId="1" xfId="0" applyNumberFormat="1" applyBorder="1"/>
    <xf numFmtId="0" fontId="0" fillId="2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 wrapText="1"/>
      <protection locked="0"/>
    </xf>
    <xf numFmtId="164" fontId="0" fillId="4" borderId="7" xfId="0" applyNumberFormat="1" applyFill="1" applyBorder="1" applyAlignment="1" applyProtection="1">
      <alignment horizontal="center" vertical="center"/>
      <protection hidden="1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2" name="TextBox 55">
          <a:extLst>
            <a:ext uri="{FF2B5EF4-FFF2-40B4-BE49-F238E27FC236}">
              <a16:creationId xmlns:a16="http://schemas.microsoft.com/office/drawing/2014/main" id="{B7206191-7DBD-49FB-8CB1-09E74A0EC47C}"/>
            </a:ext>
          </a:extLst>
        </xdr:cNvPr>
        <xdr:cNvSpPr txBox="1"/>
      </xdr:nvSpPr>
      <xdr:spPr>
        <a:xfrm>
          <a:off x="523876" y="11287125"/>
          <a:ext cx="1859121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3" name="TextBox 56">
          <a:extLst>
            <a:ext uri="{FF2B5EF4-FFF2-40B4-BE49-F238E27FC236}">
              <a16:creationId xmlns:a16="http://schemas.microsoft.com/office/drawing/2014/main" id="{FDCB61E1-B944-41B0-BAC3-6A0B7E9886A8}"/>
            </a:ext>
          </a:extLst>
        </xdr:cNvPr>
        <xdr:cNvSpPr txBox="1"/>
      </xdr:nvSpPr>
      <xdr:spPr>
        <a:xfrm>
          <a:off x="2383631" y="11275220"/>
          <a:ext cx="3108166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21B72EC-301F-4728-9DB2-F4759206F5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20210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3C52815-39F3-40D1-9BF3-6DB5511C74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81524" y="250032"/>
          <a:ext cx="3237786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05C7AE1-DB0A-479B-A310-B2AB0ECFBDC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9350" y="773906"/>
          <a:ext cx="2322236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43ED404D-21C7-4F82-B07F-438934A81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53026" cy="790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2" name="TextBox 55">
          <a:extLst>
            <a:ext uri="{FF2B5EF4-FFF2-40B4-BE49-F238E27FC236}">
              <a16:creationId xmlns:a16="http://schemas.microsoft.com/office/drawing/2014/main" id="{DE567544-F59B-4732-9AB1-69C252F2AC9D}"/>
            </a:ext>
          </a:extLst>
        </xdr:cNvPr>
        <xdr:cNvSpPr txBox="1"/>
      </xdr:nvSpPr>
      <xdr:spPr>
        <a:xfrm>
          <a:off x="523876" y="11287125"/>
          <a:ext cx="1859121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3" name="TextBox 56">
          <a:extLst>
            <a:ext uri="{FF2B5EF4-FFF2-40B4-BE49-F238E27FC236}">
              <a16:creationId xmlns:a16="http://schemas.microsoft.com/office/drawing/2014/main" id="{A3AD05D6-69DF-42CE-8E1E-A2E3FEA2A4FA}"/>
            </a:ext>
          </a:extLst>
        </xdr:cNvPr>
        <xdr:cNvSpPr txBox="1"/>
      </xdr:nvSpPr>
      <xdr:spPr>
        <a:xfrm>
          <a:off x="2383631" y="11275220"/>
          <a:ext cx="3108166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873685-719A-46C8-A550-C24F86231E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20210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3EC4C6B-7911-436D-99F3-DD7D99D0EF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81524" y="250032"/>
          <a:ext cx="3237786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9589730-EF8D-429B-9854-216F477DC38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9350" y="773906"/>
          <a:ext cx="2322236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483C7980-E493-4B54-878B-3DD5AFB06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53026" cy="790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2" name="TextBox 55">
          <a:extLst>
            <a:ext uri="{FF2B5EF4-FFF2-40B4-BE49-F238E27FC236}">
              <a16:creationId xmlns:a16="http://schemas.microsoft.com/office/drawing/2014/main" id="{94F3B138-B8B8-47B2-924A-80D274BEDF0C}"/>
            </a:ext>
          </a:extLst>
        </xdr:cNvPr>
        <xdr:cNvSpPr txBox="1"/>
      </xdr:nvSpPr>
      <xdr:spPr>
        <a:xfrm>
          <a:off x="523876" y="10835640"/>
          <a:ext cx="2000091" cy="9858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3" name="TextBox 56">
          <a:extLst>
            <a:ext uri="{FF2B5EF4-FFF2-40B4-BE49-F238E27FC236}">
              <a16:creationId xmlns:a16="http://schemas.microsoft.com/office/drawing/2014/main" id="{900A679E-DFC4-48A5-961A-90916CE3620D}"/>
            </a:ext>
          </a:extLst>
        </xdr:cNvPr>
        <xdr:cNvSpPr txBox="1"/>
      </xdr:nvSpPr>
      <xdr:spPr>
        <a:xfrm>
          <a:off x="2524601" y="10831355"/>
          <a:ext cx="3407251" cy="64389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4EA3DA-7575-4E84-A5D8-0B2EDCA40F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654525" cy="71979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EFE1950-D31B-4F0C-BFFC-C65E42018A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886324" y="242412"/>
          <a:ext cx="3584496" cy="57953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7E64859-7040-42AF-8BF8-564836E0E2F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560320" y="743426"/>
          <a:ext cx="2486066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C6C321D3-55B0-4DF6-9392-D1AA1D37E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578628"/>
          <a:ext cx="5593081" cy="713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2" name="TextBox 55">
          <a:extLst>
            <a:ext uri="{FF2B5EF4-FFF2-40B4-BE49-F238E27FC236}">
              <a16:creationId xmlns:a16="http://schemas.microsoft.com/office/drawing/2014/main" id="{9239CC4F-27EF-4958-A600-8AEC5FE56E90}"/>
            </a:ext>
          </a:extLst>
        </xdr:cNvPr>
        <xdr:cNvSpPr txBox="1"/>
      </xdr:nvSpPr>
      <xdr:spPr>
        <a:xfrm>
          <a:off x="523876" y="10835640"/>
          <a:ext cx="2000091" cy="9858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3" name="TextBox 56">
          <a:extLst>
            <a:ext uri="{FF2B5EF4-FFF2-40B4-BE49-F238E27FC236}">
              <a16:creationId xmlns:a16="http://schemas.microsoft.com/office/drawing/2014/main" id="{27C170B3-5DE9-40DF-9EB0-3607D9C8AC20}"/>
            </a:ext>
          </a:extLst>
        </xdr:cNvPr>
        <xdr:cNvSpPr txBox="1"/>
      </xdr:nvSpPr>
      <xdr:spPr>
        <a:xfrm>
          <a:off x="2524601" y="10831355"/>
          <a:ext cx="3407251" cy="64389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DFC838F-3932-4713-9EC1-0E41C550AC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654525" cy="71979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DB512AF-ABE0-46DD-BDFF-E4728E2ADE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886324" y="242412"/>
          <a:ext cx="3584496" cy="57953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9C35B5-3E71-4BA9-823B-2723580E35F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560320" y="743426"/>
          <a:ext cx="2486066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A5648AE4-566D-4794-B177-6A17F430A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578628"/>
          <a:ext cx="5593081" cy="713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2" name="TextBox 55">
          <a:extLst>
            <a:ext uri="{FF2B5EF4-FFF2-40B4-BE49-F238E27FC236}">
              <a16:creationId xmlns:a16="http://schemas.microsoft.com/office/drawing/2014/main" id="{037DD46E-155C-4B58-833C-ACDDDDEB9AE2}"/>
            </a:ext>
          </a:extLst>
        </xdr:cNvPr>
        <xdr:cNvSpPr txBox="1"/>
      </xdr:nvSpPr>
      <xdr:spPr>
        <a:xfrm>
          <a:off x="523876" y="11287125"/>
          <a:ext cx="1859121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3" name="TextBox 56">
          <a:extLst>
            <a:ext uri="{FF2B5EF4-FFF2-40B4-BE49-F238E27FC236}">
              <a16:creationId xmlns:a16="http://schemas.microsoft.com/office/drawing/2014/main" id="{73169699-6270-4373-8FCC-89A8AD8B4BC6}"/>
            </a:ext>
          </a:extLst>
        </xdr:cNvPr>
        <xdr:cNvSpPr txBox="1"/>
      </xdr:nvSpPr>
      <xdr:spPr>
        <a:xfrm>
          <a:off x="2383631" y="11275220"/>
          <a:ext cx="3108166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C1A2C4-9B1D-4E36-BF1A-DFE89FF9A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20210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A225E5A-1ADF-47A9-BE98-5DFAC039E4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81524" y="250032"/>
          <a:ext cx="3237786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8C4DEE5-202E-4394-B72B-0AC7F9115BF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9350" y="773906"/>
          <a:ext cx="2322236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80355F81-558B-4487-A7D1-1F7F59623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53026" cy="790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2" name="TextBox 55">
          <a:extLst>
            <a:ext uri="{FF2B5EF4-FFF2-40B4-BE49-F238E27FC236}">
              <a16:creationId xmlns:a16="http://schemas.microsoft.com/office/drawing/2014/main" id="{334455FA-B814-4873-8E22-44EFB0E5B175}"/>
            </a:ext>
          </a:extLst>
        </xdr:cNvPr>
        <xdr:cNvSpPr txBox="1"/>
      </xdr:nvSpPr>
      <xdr:spPr>
        <a:xfrm>
          <a:off x="523876" y="10835640"/>
          <a:ext cx="2000091" cy="9858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3" name="TextBox 56">
          <a:extLst>
            <a:ext uri="{FF2B5EF4-FFF2-40B4-BE49-F238E27FC236}">
              <a16:creationId xmlns:a16="http://schemas.microsoft.com/office/drawing/2014/main" id="{2558CD17-8761-418A-9203-85F57F50FBF1}"/>
            </a:ext>
          </a:extLst>
        </xdr:cNvPr>
        <xdr:cNvSpPr txBox="1"/>
      </xdr:nvSpPr>
      <xdr:spPr>
        <a:xfrm>
          <a:off x="2524601" y="10831355"/>
          <a:ext cx="3407251" cy="64389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9391E9D-F7A4-4340-A681-61D566ACC4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654525" cy="71979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CB9E2CB-732D-44FD-A709-007D2CEFC8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886324" y="242412"/>
          <a:ext cx="3584496" cy="57953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73B702D-F47E-4D2B-A805-3B219D1636D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560320" y="743426"/>
          <a:ext cx="2486066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A9293F18-D578-472D-ADA4-7EA69EFB3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578628"/>
          <a:ext cx="5593081" cy="713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2" name="TextBox 55">
          <a:extLst>
            <a:ext uri="{FF2B5EF4-FFF2-40B4-BE49-F238E27FC236}">
              <a16:creationId xmlns:a16="http://schemas.microsoft.com/office/drawing/2014/main" id="{5C6721A1-8009-4E09-8C6E-81FFFF7B5959}"/>
            </a:ext>
          </a:extLst>
        </xdr:cNvPr>
        <xdr:cNvSpPr txBox="1"/>
      </xdr:nvSpPr>
      <xdr:spPr>
        <a:xfrm>
          <a:off x="523876" y="11287125"/>
          <a:ext cx="1859121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3" name="TextBox 56">
          <a:extLst>
            <a:ext uri="{FF2B5EF4-FFF2-40B4-BE49-F238E27FC236}">
              <a16:creationId xmlns:a16="http://schemas.microsoft.com/office/drawing/2014/main" id="{CC22C3FF-D6D1-40C5-A365-9425441C3374}"/>
            </a:ext>
          </a:extLst>
        </xdr:cNvPr>
        <xdr:cNvSpPr txBox="1"/>
      </xdr:nvSpPr>
      <xdr:spPr>
        <a:xfrm>
          <a:off x="2383631" y="11275220"/>
          <a:ext cx="3108166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88086F-5FD5-4EA3-82FC-39164F741F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20210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1175723-4EE3-4998-A26C-54A8930564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81524" y="250032"/>
          <a:ext cx="3237786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C89CCF8-2A2E-42E6-BFFD-83A377BAB87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9350" y="773906"/>
          <a:ext cx="2322236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67489178-86CA-43D4-9167-10CE6AAF8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53026" cy="790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2" name="TextBox 55">
          <a:extLst>
            <a:ext uri="{FF2B5EF4-FFF2-40B4-BE49-F238E27FC236}">
              <a16:creationId xmlns:a16="http://schemas.microsoft.com/office/drawing/2014/main" id="{937E6A92-C193-4CC6-87ED-2C41456AD298}"/>
            </a:ext>
          </a:extLst>
        </xdr:cNvPr>
        <xdr:cNvSpPr txBox="1"/>
      </xdr:nvSpPr>
      <xdr:spPr>
        <a:xfrm>
          <a:off x="523876" y="10835640"/>
          <a:ext cx="2000091" cy="9858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3" name="TextBox 56">
          <a:extLst>
            <a:ext uri="{FF2B5EF4-FFF2-40B4-BE49-F238E27FC236}">
              <a16:creationId xmlns:a16="http://schemas.microsoft.com/office/drawing/2014/main" id="{EA938A91-822A-4D9E-B08A-63E037D6F2E9}"/>
            </a:ext>
          </a:extLst>
        </xdr:cNvPr>
        <xdr:cNvSpPr txBox="1"/>
      </xdr:nvSpPr>
      <xdr:spPr>
        <a:xfrm>
          <a:off x="2524601" y="10831355"/>
          <a:ext cx="3407251" cy="64389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3DE68E-04BB-4C9F-8C92-38A7764251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654525" cy="71979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7869AF7-996C-4081-9568-646B3019E7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886324" y="242412"/>
          <a:ext cx="3584496" cy="57953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5AFCD0D-72AD-4888-A2E6-453E022321E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560320" y="743426"/>
          <a:ext cx="2486066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DB97C826-896D-450F-9575-392EC7471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578628"/>
          <a:ext cx="5593081" cy="7138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2" name="TextBox 55">
          <a:extLst>
            <a:ext uri="{FF2B5EF4-FFF2-40B4-BE49-F238E27FC236}">
              <a16:creationId xmlns:a16="http://schemas.microsoft.com/office/drawing/2014/main" id="{6C63869B-5469-4EA9-9AF2-990AA91C169B}"/>
            </a:ext>
          </a:extLst>
        </xdr:cNvPr>
        <xdr:cNvSpPr txBox="1"/>
      </xdr:nvSpPr>
      <xdr:spPr>
        <a:xfrm>
          <a:off x="523876" y="10835640"/>
          <a:ext cx="2000091" cy="9858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3" name="TextBox 56">
          <a:extLst>
            <a:ext uri="{FF2B5EF4-FFF2-40B4-BE49-F238E27FC236}">
              <a16:creationId xmlns:a16="http://schemas.microsoft.com/office/drawing/2014/main" id="{61BE19B6-636F-4978-AB34-3610CE92CC7F}"/>
            </a:ext>
          </a:extLst>
        </xdr:cNvPr>
        <xdr:cNvSpPr txBox="1"/>
      </xdr:nvSpPr>
      <xdr:spPr>
        <a:xfrm>
          <a:off x="2524601" y="10831355"/>
          <a:ext cx="3407251" cy="64389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0A1AE1B-B0FE-43BA-B3C2-96C69C4946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654525" cy="71979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0F4B7B1-BBE9-4B49-B2B1-1427157CE0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886324" y="242412"/>
          <a:ext cx="3584496" cy="57953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E76209-6165-47B5-B609-6701DF25883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560320" y="743426"/>
          <a:ext cx="2486066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56E148-D769-4030-B3D6-A7CA98E78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578628"/>
          <a:ext cx="5593081" cy="713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BA2EF-52FF-4A43-9F0F-D1735A3AF5B8}">
  <dimension ref="A10:J55"/>
  <sheetViews>
    <sheetView tabSelected="1" zoomScale="80" zoomScaleNormal="80" workbookViewId="0"/>
  </sheetViews>
  <sheetFormatPr baseColWidth="10" defaultColWidth="10.83984375" defaultRowHeight="14.4" x14ac:dyDescent="0.55000000000000004"/>
  <cols>
    <col min="1" max="1" width="11.41796875" style="1" customWidth="1"/>
    <col min="2" max="2" width="13.41796875" style="1" customWidth="1"/>
    <col min="3" max="3" width="16.15625" style="1" bestFit="1" customWidth="1"/>
    <col min="4" max="4" width="12.68359375" style="1" bestFit="1" customWidth="1"/>
    <col min="5" max="5" width="23.578125" style="1" customWidth="1"/>
    <col min="6" max="6" width="15.83984375" style="1" bestFit="1" customWidth="1"/>
    <col min="7" max="16384" width="10.83984375" style="1"/>
  </cols>
  <sheetData>
    <row r="10" spans="1:6" x14ac:dyDescent="0.55000000000000004">
      <c r="A10" s="1" t="s">
        <v>0</v>
      </c>
      <c r="C10" s="10" t="s">
        <v>17</v>
      </c>
      <c r="D10" s="10"/>
      <c r="E10" s="10"/>
    </row>
    <row r="11" spans="1:6" x14ac:dyDescent="0.55000000000000004">
      <c r="A11" s="1" t="s">
        <v>16</v>
      </c>
      <c r="C11" s="10" t="s">
        <v>18</v>
      </c>
      <c r="D11" s="10"/>
      <c r="E11" s="10"/>
    </row>
    <row r="12" spans="1:6" x14ac:dyDescent="0.55000000000000004">
      <c r="A12" s="1" t="s">
        <v>15</v>
      </c>
      <c r="C12" s="10" t="s">
        <v>19</v>
      </c>
      <c r="D12" s="10"/>
      <c r="E12" s="10"/>
    </row>
    <row r="13" spans="1:6" x14ac:dyDescent="0.55000000000000004">
      <c r="A13" s="2"/>
      <c r="B13" s="2"/>
    </row>
    <row r="14" spans="1:6" x14ac:dyDescent="0.55000000000000004">
      <c r="A14" s="11" t="s">
        <v>1</v>
      </c>
      <c r="B14" s="11"/>
      <c r="C14" s="11"/>
      <c r="D14" s="11"/>
      <c r="E14" s="11"/>
      <c r="F14" s="11"/>
    </row>
    <row r="15" spans="1:6" ht="14.7" thickBot="1" x14ac:dyDescent="0.6"/>
    <row r="16" spans="1:6" ht="14.7" thickBot="1" x14ac:dyDescent="0.6">
      <c r="A16" s="12" t="s">
        <v>2</v>
      </c>
      <c r="B16" s="13"/>
      <c r="C16" s="5">
        <v>130</v>
      </c>
    </row>
    <row r="19" spans="1:6" x14ac:dyDescent="0.55000000000000004">
      <c r="A19" s="14" t="s">
        <v>3</v>
      </c>
      <c r="B19" s="14"/>
      <c r="C19" s="15" t="s">
        <v>4</v>
      </c>
      <c r="D19" s="15" t="s">
        <v>5</v>
      </c>
      <c r="E19" s="15" t="s">
        <v>6</v>
      </c>
      <c r="F19" s="15" t="s">
        <v>7</v>
      </c>
    </row>
    <row r="20" spans="1:6" ht="31" customHeight="1" x14ac:dyDescent="0.55000000000000004">
      <c r="A20" s="14"/>
      <c r="B20" s="14"/>
      <c r="C20" s="15"/>
      <c r="D20" s="15"/>
      <c r="E20" s="15"/>
      <c r="F20" s="15"/>
    </row>
    <row r="21" spans="1:6" x14ac:dyDescent="0.55000000000000004">
      <c r="A21" s="9" t="s">
        <v>26</v>
      </c>
      <c r="B21" s="9"/>
      <c r="C21" s="4">
        <v>2000</v>
      </c>
      <c r="D21" s="5">
        <f>15000*1.5</f>
        <v>22500</v>
      </c>
      <c r="E21" s="4">
        <v>1000</v>
      </c>
      <c r="F21" s="7">
        <f>+D21/E21</f>
        <v>22.5</v>
      </c>
    </row>
    <row r="22" spans="1:6" x14ac:dyDescent="0.55000000000000004">
      <c r="A22" s="9" t="s">
        <v>30</v>
      </c>
      <c r="B22" s="9"/>
      <c r="C22" s="4" t="s">
        <v>23</v>
      </c>
      <c r="D22" s="8">
        <v>442</v>
      </c>
      <c r="E22" s="4">
        <v>16</v>
      </c>
      <c r="F22" s="7">
        <f>+D22/E22</f>
        <v>27.625</v>
      </c>
    </row>
    <row r="23" spans="1:6" x14ac:dyDescent="0.55000000000000004">
      <c r="A23" s="9"/>
      <c r="B23" s="9"/>
      <c r="C23" s="4"/>
      <c r="D23" s="5"/>
      <c r="E23" s="4"/>
      <c r="F23" s="7" t="e">
        <f>+D23/E23</f>
        <v>#DIV/0!</v>
      </c>
    </row>
    <row r="24" spans="1:6" x14ac:dyDescent="0.55000000000000004">
      <c r="A24" s="9"/>
      <c r="B24" s="9"/>
      <c r="C24" s="4"/>
      <c r="D24" s="5"/>
      <c r="E24" s="4"/>
      <c r="F24" s="7" t="e">
        <f t="shared" ref="F24:F34" si="0">+D24/E24</f>
        <v>#DIV/0!</v>
      </c>
    </row>
    <row r="25" spans="1:6" x14ac:dyDescent="0.55000000000000004">
      <c r="A25" s="9"/>
      <c r="B25" s="9"/>
      <c r="C25" s="4"/>
      <c r="D25" s="5"/>
      <c r="E25" s="4"/>
      <c r="F25" s="7" t="e">
        <f t="shared" si="0"/>
        <v>#DIV/0!</v>
      </c>
    </row>
    <row r="26" spans="1:6" x14ac:dyDescent="0.55000000000000004">
      <c r="A26" s="9"/>
      <c r="B26" s="9"/>
      <c r="C26" s="4"/>
      <c r="D26" s="5"/>
      <c r="E26" s="4"/>
      <c r="F26" s="7" t="e">
        <f t="shared" si="0"/>
        <v>#DIV/0!</v>
      </c>
    </row>
    <row r="27" spans="1:6" x14ac:dyDescent="0.55000000000000004">
      <c r="A27" s="9"/>
      <c r="B27" s="9"/>
      <c r="C27" s="4"/>
      <c r="D27" s="5"/>
      <c r="E27" s="4"/>
      <c r="F27" s="7" t="e">
        <f t="shared" si="0"/>
        <v>#DIV/0!</v>
      </c>
    </row>
    <row r="28" spans="1:6" x14ac:dyDescent="0.55000000000000004">
      <c r="A28" s="9"/>
      <c r="B28" s="9"/>
      <c r="C28" s="4"/>
      <c r="D28" s="5"/>
      <c r="E28" s="4"/>
      <c r="F28" s="7" t="e">
        <f t="shared" si="0"/>
        <v>#DIV/0!</v>
      </c>
    </row>
    <row r="29" spans="1:6" x14ac:dyDescent="0.55000000000000004">
      <c r="A29" s="9"/>
      <c r="B29" s="9"/>
      <c r="C29" s="4"/>
      <c r="D29" s="5"/>
      <c r="E29" s="4"/>
      <c r="F29" s="7" t="e">
        <f t="shared" si="0"/>
        <v>#DIV/0!</v>
      </c>
    </row>
    <row r="30" spans="1:6" x14ac:dyDescent="0.55000000000000004">
      <c r="A30" s="9"/>
      <c r="B30" s="9"/>
      <c r="C30" s="4"/>
      <c r="D30" s="5"/>
      <c r="E30" s="4"/>
      <c r="F30" s="7" t="e">
        <f t="shared" si="0"/>
        <v>#DIV/0!</v>
      </c>
    </row>
    <row r="31" spans="1:6" x14ac:dyDescent="0.55000000000000004">
      <c r="A31" s="9"/>
      <c r="B31" s="9"/>
      <c r="C31" s="4"/>
      <c r="D31" s="5"/>
      <c r="E31" s="4"/>
      <c r="F31" s="7" t="e">
        <f t="shared" si="0"/>
        <v>#DIV/0!</v>
      </c>
    </row>
    <row r="32" spans="1:6" x14ac:dyDescent="0.55000000000000004">
      <c r="A32" s="9"/>
      <c r="B32" s="9"/>
      <c r="C32" s="4"/>
      <c r="D32" s="5"/>
      <c r="E32" s="4"/>
      <c r="F32" s="7" t="e">
        <f t="shared" si="0"/>
        <v>#DIV/0!</v>
      </c>
    </row>
    <row r="33" spans="1:10" x14ac:dyDescent="0.55000000000000004">
      <c r="A33" s="9"/>
      <c r="B33" s="9"/>
      <c r="C33" s="4"/>
      <c r="D33" s="5"/>
      <c r="E33" s="4"/>
      <c r="F33" s="7" t="e">
        <f t="shared" si="0"/>
        <v>#DIV/0!</v>
      </c>
    </row>
    <row r="34" spans="1:10" x14ac:dyDescent="0.55000000000000004">
      <c r="A34" s="9"/>
      <c r="B34" s="9"/>
      <c r="C34" s="4"/>
      <c r="D34" s="5"/>
      <c r="E34" s="4"/>
      <c r="F34" s="7" t="e">
        <f t="shared" si="0"/>
        <v>#DIV/0!</v>
      </c>
    </row>
    <row r="35" spans="1:10" x14ac:dyDescent="0.55000000000000004">
      <c r="A35" s="18" t="s">
        <v>8</v>
      </c>
      <c r="B35" s="19"/>
      <c r="C35" s="19"/>
      <c r="D35" s="19"/>
      <c r="E35" s="20"/>
      <c r="F35" s="6">
        <f>SUMIF(F21:F34,"&gt;0")</f>
        <v>50.125</v>
      </c>
    </row>
    <row r="38" spans="1:10" x14ac:dyDescent="0.55000000000000004">
      <c r="A38" s="14" t="s">
        <v>9</v>
      </c>
      <c r="B38" s="14"/>
      <c r="C38" s="15" t="s">
        <v>10</v>
      </c>
    </row>
    <row r="39" spans="1:10" x14ac:dyDescent="0.55000000000000004">
      <c r="A39" s="14"/>
      <c r="B39" s="14"/>
      <c r="C39" s="15"/>
    </row>
    <row r="40" spans="1:10" x14ac:dyDescent="0.55000000000000004">
      <c r="A40" s="16" t="s">
        <v>20</v>
      </c>
      <c r="B40" s="17"/>
      <c r="C40" s="5">
        <v>2377678</v>
      </c>
      <c r="J40" s="3"/>
    </row>
    <row r="41" spans="1:10" ht="14.7" thickBot="1" x14ac:dyDescent="0.6">
      <c r="A41" s="16" t="s">
        <v>21</v>
      </c>
      <c r="B41" s="17"/>
      <c r="C41" s="5">
        <f>+F35*0.15</f>
        <v>7.5187499999999998</v>
      </c>
    </row>
    <row r="42" spans="1:10" x14ac:dyDescent="0.55000000000000004">
      <c r="A42" s="16"/>
      <c r="B42" s="17"/>
      <c r="C42" s="5"/>
      <c r="E42" s="21" t="s">
        <v>11</v>
      </c>
      <c r="F42" s="24">
        <f>+ROUNDUP(C55/(C16-F35),0)</f>
        <v>29768</v>
      </c>
      <c r="G42" s="26" t="s">
        <v>12</v>
      </c>
      <c r="J42" s="3"/>
    </row>
    <row r="43" spans="1:10" ht="14.7" thickBot="1" x14ac:dyDescent="0.6">
      <c r="A43" s="16"/>
      <c r="B43" s="17"/>
      <c r="C43" s="5"/>
      <c r="E43" s="22"/>
      <c r="F43" s="25"/>
      <c r="G43" s="26"/>
    </row>
    <row r="44" spans="1:10" ht="14.5" customHeight="1" x14ac:dyDescent="0.55000000000000004">
      <c r="A44" s="16"/>
      <c r="B44" s="17"/>
      <c r="C44" s="5"/>
      <c r="E44" s="22"/>
      <c r="F44" s="27">
        <f>+C16*F42</f>
        <v>3869840</v>
      </c>
      <c r="G44" s="26" t="s">
        <v>13</v>
      </c>
    </row>
    <row r="45" spans="1:10" ht="14.7" thickBot="1" x14ac:dyDescent="0.6">
      <c r="A45" s="16"/>
      <c r="B45" s="17"/>
      <c r="C45" s="5"/>
      <c r="E45" s="23"/>
      <c r="F45" s="25"/>
      <c r="G45" s="26"/>
    </row>
    <row r="46" spans="1:10" x14ac:dyDescent="0.55000000000000004">
      <c r="A46" s="16"/>
      <c r="B46" s="17"/>
      <c r="C46" s="5"/>
    </row>
    <row r="47" spans="1:10" x14ac:dyDescent="0.55000000000000004">
      <c r="A47" s="16"/>
      <c r="B47" s="17"/>
      <c r="C47" s="5"/>
    </row>
    <row r="48" spans="1:10" x14ac:dyDescent="0.55000000000000004">
      <c r="A48" s="16"/>
      <c r="B48" s="17"/>
      <c r="C48" s="5"/>
    </row>
    <row r="49" spans="1:3" x14ac:dyDescent="0.55000000000000004">
      <c r="A49" s="16"/>
      <c r="B49" s="17"/>
      <c r="C49" s="5"/>
    </row>
    <row r="50" spans="1:3" x14ac:dyDescent="0.55000000000000004">
      <c r="A50" s="9"/>
      <c r="B50" s="9"/>
      <c r="C50" s="5"/>
    </row>
    <row r="51" spans="1:3" x14ac:dyDescent="0.55000000000000004">
      <c r="A51" s="9"/>
      <c r="B51" s="9"/>
      <c r="C51" s="5"/>
    </row>
    <row r="52" spans="1:3" x14ac:dyDescent="0.55000000000000004">
      <c r="A52" s="9"/>
      <c r="B52" s="9"/>
      <c r="C52" s="5"/>
    </row>
    <row r="53" spans="1:3" x14ac:dyDescent="0.55000000000000004">
      <c r="A53" s="9"/>
      <c r="B53" s="9"/>
      <c r="C53" s="5"/>
    </row>
    <row r="54" spans="1:3" x14ac:dyDescent="0.55000000000000004">
      <c r="A54" s="9"/>
      <c r="B54" s="9"/>
      <c r="C54" s="5"/>
    </row>
    <row r="55" spans="1:3" x14ac:dyDescent="0.55000000000000004">
      <c r="A55" s="18" t="s">
        <v>14</v>
      </c>
      <c r="B55" s="20"/>
      <c r="C55" s="6">
        <f>SUM(C40:C54)</f>
        <v>2377685.5187499998</v>
      </c>
    </row>
  </sheetData>
  <sheetProtection formatCells="0" formatColumns="0" formatRows="0" insertColumns="0" insertRows="0" deleteColumns="0" deleteRows="0" selectLockedCells="1"/>
  <mergeCells count="48"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A51:B51"/>
    <mergeCell ref="A41:B41"/>
    <mergeCell ref="A42:B42"/>
    <mergeCell ref="E42:E45"/>
    <mergeCell ref="F42:F43"/>
    <mergeCell ref="G42:G43"/>
    <mergeCell ref="A43:B43"/>
    <mergeCell ref="A44:B44"/>
    <mergeCell ref="F44:F45"/>
    <mergeCell ref="G44:G45"/>
    <mergeCell ref="A45:B45"/>
    <mergeCell ref="A40:B40"/>
    <mergeCell ref="A27:B27"/>
    <mergeCell ref="A28:B28"/>
    <mergeCell ref="A29:B29"/>
    <mergeCell ref="A30:B30"/>
    <mergeCell ref="A31:B31"/>
    <mergeCell ref="A32:B32"/>
    <mergeCell ref="A33:B33"/>
    <mergeCell ref="A34:B34"/>
    <mergeCell ref="A35:E35"/>
    <mergeCell ref="A38:B39"/>
    <mergeCell ref="C38:C39"/>
    <mergeCell ref="A26:B26"/>
    <mergeCell ref="C10:E10"/>
    <mergeCell ref="C11:E11"/>
    <mergeCell ref="C12:E12"/>
    <mergeCell ref="A14:F14"/>
    <mergeCell ref="A16:B16"/>
    <mergeCell ref="A19:B20"/>
    <mergeCell ref="C19:C20"/>
    <mergeCell ref="D19:D20"/>
    <mergeCell ref="E19:E20"/>
    <mergeCell ref="F19:F20"/>
    <mergeCell ref="A21:B21"/>
    <mergeCell ref="A22:B22"/>
    <mergeCell ref="A23:B23"/>
    <mergeCell ref="A24:B24"/>
    <mergeCell ref="A25:B25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70EE0-64B1-4A3A-A306-3C226C79D57C}">
  <dimension ref="A10:J55"/>
  <sheetViews>
    <sheetView zoomScale="80" zoomScaleNormal="80" workbookViewId="0"/>
  </sheetViews>
  <sheetFormatPr baseColWidth="10" defaultColWidth="10.83984375" defaultRowHeight="14.4" x14ac:dyDescent="0.55000000000000004"/>
  <cols>
    <col min="1" max="1" width="11.41796875" style="1" customWidth="1"/>
    <col min="2" max="2" width="13.41796875" style="1" customWidth="1"/>
    <col min="3" max="3" width="16.15625" style="1" bestFit="1" customWidth="1"/>
    <col min="4" max="4" width="12.68359375" style="1" bestFit="1" customWidth="1"/>
    <col min="5" max="5" width="23.578125" style="1" customWidth="1"/>
    <col min="6" max="6" width="15.83984375" style="1" bestFit="1" customWidth="1"/>
    <col min="7" max="16384" width="10.83984375" style="1"/>
  </cols>
  <sheetData>
    <row r="10" spans="1:6" x14ac:dyDescent="0.55000000000000004">
      <c r="A10" s="1" t="s">
        <v>0</v>
      </c>
      <c r="C10" s="10" t="s">
        <v>17</v>
      </c>
      <c r="D10" s="10"/>
      <c r="E10" s="10"/>
    </row>
    <row r="11" spans="1:6" x14ac:dyDescent="0.55000000000000004">
      <c r="A11" s="1" t="s">
        <v>16</v>
      </c>
      <c r="C11" s="10" t="s">
        <v>18</v>
      </c>
      <c r="D11" s="10"/>
      <c r="E11" s="10"/>
    </row>
    <row r="12" spans="1:6" x14ac:dyDescent="0.55000000000000004">
      <c r="A12" s="1" t="s">
        <v>15</v>
      </c>
      <c r="C12" s="10" t="s">
        <v>19</v>
      </c>
      <c r="D12" s="10"/>
      <c r="E12" s="10"/>
    </row>
    <row r="13" spans="1:6" x14ac:dyDescent="0.55000000000000004">
      <c r="A13" s="2"/>
      <c r="B13" s="2"/>
    </row>
    <row r="14" spans="1:6" x14ac:dyDescent="0.55000000000000004">
      <c r="A14" s="11" t="s">
        <v>1</v>
      </c>
      <c r="B14" s="11"/>
      <c r="C14" s="11"/>
      <c r="D14" s="11"/>
      <c r="E14" s="11"/>
      <c r="F14" s="11"/>
    </row>
    <row r="15" spans="1:6" ht="14.7" thickBot="1" x14ac:dyDescent="0.6"/>
    <row r="16" spans="1:6" ht="14.7" thickBot="1" x14ac:dyDescent="0.6">
      <c r="A16" s="12" t="s">
        <v>2</v>
      </c>
      <c r="B16" s="13"/>
      <c r="C16" s="5">
        <v>120</v>
      </c>
    </row>
    <row r="19" spans="1:6" x14ac:dyDescent="0.55000000000000004">
      <c r="A19" s="14" t="s">
        <v>3</v>
      </c>
      <c r="B19" s="14"/>
      <c r="C19" s="15" t="s">
        <v>4</v>
      </c>
      <c r="D19" s="15" t="s">
        <v>5</v>
      </c>
      <c r="E19" s="15" t="s">
        <v>6</v>
      </c>
      <c r="F19" s="15" t="s">
        <v>7</v>
      </c>
    </row>
    <row r="20" spans="1:6" ht="31" customHeight="1" x14ac:dyDescent="0.55000000000000004">
      <c r="A20" s="14"/>
      <c r="B20" s="14"/>
      <c r="C20" s="15"/>
      <c r="D20" s="15"/>
      <c r="E20" s="15"/>
      <c r="F20" s="15"/>
    </row>
    <row r="21" spans="1:6" x14ac:dyDescent="0.55000000000000004">
      <c r="A21" s="9" t="s">
        <v>26</v>
      </c>
      <c r="B21" s="9"/>
      <c r="C21" s="4">
        <v>2000</v>
      </c>
      <c r="D21" s="5">
        <f>15000*1.5</f>
        <v>22500</v>
      </c>
      <c r="E21" s="4">
        <v>1000</v>
      </c>
      <c r="F21" s="7">
        <f>+D21/E21</f>
        <v>22.5</v>
      </c>
    </row>
    <row r="22" spans="1:6" x14ac:dyDescent="0.55000000000000004">
      <c r="A22" s="9" t="s">
        <v>27</v>
      </c>
      <c r="B22" s="9"/>
      <c r="C22" s="4" t="s">
        <v>25</v>
      </c>
      <c r="D22" s="8">
        <v>1406</v>
      </c>
      <c r="E22" s="4">
        <v>60</v>
      </c>
      <c r="F22" s="7">
        <f>+D22/E22</f>
        <v>23.433333333333334</v>
      </c>
    </row>
    <row r="23" spans="1:6" x14ac:dyDescent="0.55000000000000004">
      <c r="A23" s="9"/>
      <c r="B23" s="9"/>
      <c r="C23" s="4"/>
      <c r="D23" s="5"/>
      <c r="E23" s="4"/>
      <c r="F23" s="7" t="e">
        <f>+D23/E23</f>
        <v>#DIV/0!</v>
      </c>
    </row>
    <row r="24" spans="1:6" x14ac:dyDescent="0.55000000000000004">
      <c r="A24" s="9"/>
      <c r="B24" s="9"/>
      <c r="C24" s="4"/>
      <c r="D24" s="5"/>
      <c r="E24" s="4"/>
      <c r="F24" s="7" t="e">
        <f t="shared" ref="F24:F34" si="0">+D24/E24</f>
        <v>#DIV/0!</v>
      </c>
    </row>
    <row r="25" spans="1:6" x14ac:dyDescent="0.55000000000000004">
      <c r="A25" s="9"/>
      <c r="B25" s="9"/>
      <c r="C25" s="4"/>
      <c r="D25" s="5"/>
      <c r="E25" s="4"/>
      <c r="F25" s="7" t="e">
        <f t="shared" si="0"/>
        <v>#DIV/0!</v>
      </c>
    </row>
    <row r="26" spans="1:6" x14ac:dyDescent="0.55000000000000004">
      <c r="A26" s="9"/>
      <c r="B26" s="9"/>
      <c r="C26" s="4"/>
      <c r="D26" s="5"/>
      <c r="E26" s="4"/>
      <c r="F26" s="7" t="e">
        <f t="shared" si="0"/>
        <v>#DIV/0!</v>
      </c>
    </row>
    <row r="27" spans="1:6" x14ac:dyDescent="0.55000000000000004">
      <c r="A27" s="9"/>
      <c r="B27" s="9"/>
      <c r="C27" s="4"/>
      <c r="D27" s="5"/>
      <c r="E27" s="4"/>
      <c r="F27" s="7" t="e">
        <f t="shared" si="0"/>
        <v>#DIV/0!</v>
      </c>
    </row>
    <row r="28" spans="1:6" x14ac:dyDescent="0.55000000000000004">
      <c r="A28" s="9"/>
      <c r="B28" s="9"/>
      <c r="C28" s="4"/>
      <c r="D28" s="5"/>
      <c r="E28" s="4"/>
      <c r="F28" s="7" t="e">
        <f t="shared" si="0"/>
        <v>#DIV/0!</v>
      </c>
    </row>
    <row r="29" spans="1:6" x14ac:dyDescent="0.55000000000000004">
      <c r="A29" s="9"/>
      <c r="B29" s="9"/>
      <c r="C29" s="4"/>
      <c r="D29" s="5"/>
      <c r="E29" s="4"/>
      <c r="F29" s="7" t="e">
        <f t="shared" si="0"/>
        <v>#DIV/0!</v>
      </c>
    </row>
    <row r="30" spans="1:6" x14ac:dyDescent="0.55000000000000004">
      <c r="A30" s="9"/>
      <c r="B30" s="9"/>
      <c r="C30" s="4"/>
      <c r="D30" s="5"/>
      <c r="E30" s="4"/>
      <c r="F30" s="7" t="e">
        <f t="shared" si="0"/>
        <v>#DIV/0!</v>
      </c>
    </row>
    <row r="31" spans="1:6" x14ac:dyDescent="0.55000000000000004">
      <c r="A31" s="9"/>
      <c r="B31" s="9"/>
      <c r="C31" s="4"/>
      <c r="D31" s="5"/>
      <c r="E31" s="4"/>
      <c r="F31" s="7" t="e">
        <f t="shared" si="0"/>
        <v>#DIV/0!</v>
      </c>
    </row>
    <row r="32" spans="1:6" x14ac:dyDescent="0.55000000000000004">
      <c r="A32" s="9"/>
      <c r="B32" s="9"/>
      <c r="C32" s="4"/>
      <c r="D32" s="5"/>
      <c r="E32" s="4"/>
      <c r="F32" s="7" t="e">
        <f t="shared" si="0"/>
        <v>#DIV/0!</v>
      </c>
    </row>
    <row r="33" spans="1:10" x14ac:dyDescent="0.55000000000000004">
      <c r="A33" s="9"/>
      <c r="B33" s="9"/>
      <c r="C33" s="4"/>
      <c r="D33" s="5"/>
      <c r="E33" s="4"/>
      <c r="F33" s="7" t="e">
        <f t="shared" si="0"/>
        <v>#DIV/0!</v>
      </c>
    </row>
    <row r="34" spans="1:10" x14ac:dyDescent="0.55000000000000004">
      <c r="A34" s="9"/>
      <c r="B34" s="9"/>
      <c r="C34" s="4"/>
      <c r="D34" s="5"/>
      <c r="E34" s="4"/>
      <c r="F34" s="7" t="e">
        <f t="shared" si="0"/>
        <v>#DIV/0!</v>
      </c>
    </row>
    <row r="35" spans="1:10" x14ac:dyDescent="0.55000000000000004">
      <c r="A35" s="18" t="s">
        <v>8</v>
      </c>
      <c r="B35" s="19"/>
      <c r="C35" s="19"/>
      <c r="D35" s="19"/>
      <c r="E35" s="20"/>
      <c r="F35" s="6">
        <f>SUMIF(F21:F34,"&gt;0")</f>
        <v>45.933333333333337</v>
      </c>
    </row>
    <row r="38" spans="1:10" x14ac:dyDescent="0.55000000000000004">
      <c r="A38" s="14" t="s">
        <v>9</v>
      </c>
      <c r="B38" s="14"/>
      <c r="C38" s="15" t="s">
        <v>10</v>
      </c>
    </row>
    <row r="39" spans="1:10" x14ac:dyDescent="0.55000000000000004">
      <c r="A39" s="14"/>
      <c r="B39" s="14"/>
      <c r="C39" s="15"/>
    </row>
    <row r="40" spans="1:10" x14ac:dyDescent="0.55000000000000004">
      <c r="A40" s="16" t="s">
        <v>20</v>
      </c>
      <c r="B40" s="17"/>
      <c r="C40" s="5">
        <v>2377678</v>
      </c>
      <c r="J40" s="3"/>
    </row>
    <row r="41" spans="1:10" ht="14.7" thickBot="1" x14ac:dyDescent="0.6">
      <c r="A41" s="16" t="s">
        <v>21</v>
      </c>
      <c r="B41" s="17"/>
      <c r="C41" s="5">
        <f>+F35*0.15</f>
        <v>6.8900000000000006</v>
      </c>
    </row>
    <row r="42" spans="1:10" x14ac:dyDescent="0.55000000000000004">
      <c r="A42" s="16"/>
      <c r="B42" s="17"/>
      <c r="C42" s="5"/>
      <c r="E42" s="21" t="s">
        <v>11</v>
      </c>
      <c r="F42" s="24">
        <f>+ROUNDUP(C55/(C16-F35),0)</f>
        <v>32102</v>
      </c>
      <c r="G42" s="26" t="s">
        <v>12</v>
      </c>
      <c r="J42" s="3"/>
    </row>
    <row r="43" spans="1:10" ht="14.7" thickBot="1" x14ac:dyDescent="0.6">
      <c r="A43" s="16"/>
      <c r="B43" s="17"/>
      <c r="C43" s="5"/>
      <c r="E43" s="22"/>
      <c r="F43" s="25"/>
      <c r="G43" s="26"/>
    </row>
    <row r="44" spans="1:10" ht="14.5" customHeight="1" x14ac:dyDescent="0.55000000000000004">
      <c r="A44" s="16"/>
      <c r="B44" s="17"/>
      <c r="C44" s="5"/>
      <c r="E44" s="22"/>
      <c r="F44" s="27">
        <f>+C16*F42</f>
        <v>3852240</v>
      </c>
      <c r="G44" s="26" t="s">
        <v>13</v>
      </c>
    </row>
    <row r="45" spans="1:10" ht="14.7" thickBot="1" x14ac:dyDescent="0.6">
      <c r="A45" s="16"/>
      <c r="B45" s="17"/>
      <c r="C45" s="5"/>
      <c r="E45" s="23"/>
      <c r="F45" s="25"/>
      <c r="G45" s="26"/>
    </row>
    <row r="46" spans="1:10" x14ac:dyDescent="0.55000000000000004">
      <c r="A46" s="16"/>
      <c r="B46" s="17"/>
      <c r="C46" s="5"/>
    </row>
    <row r="47" spans="1:10" x14ac:dyDescent="0.55000000000000004">
      <c r="A47" s="16"/>
      <c r="B47" s="17"/>
      <c r="C47" s="5"/>
    </row>
    <row r="48" spans="1:10" x14ac:dyDescent="0.55000000000000004">
      <c r="A48" s="16"/>
      <c r="B48" s="17"/>
      <c r="C48" s="5"/>
    </row>
    <row r="49" spans="1:3" x14ac:dyDescent="0.55000000000000004">
      <c r="A49" s="16"/>
      <c r="B49" s="17"/>
      <c r="C49" s="5"/>
    </row>
    <row r="50" spans="1:3" x14ac:dyDescent="0.55000000000000004">
      <c r="A50" s="9"/>
      <c r="B50" s="9"/>
      <c r="C50" s="5"/>
    </row>
    <row r="51" spans="1:3" x14ac:dyDescent="0.55000000000000004">
      <c r="A51" s="9"/>
      <c r="B51" s="9"/>
      <c r="C51" s="5"/>
    </row>
    <row r="52" spans="1:3" x14ac:dyDescent="0.55000000000000004">
      <c r="A52" s="9"/>
      <c r="B52" s="9"/>
      <c r="C52" s="5"/>
    </row>
    <row r="53" spans="1:3" x14ac:dyDescent="0.55000000000000004">
      <c r="A53" s="9"/>
      <c r="B53" s="9"/>
      <c r="C53" s="5"/>
    </row>
    <row r="54" spans="1:3" x14ac:dyDescent="0.55000000000000004">
      <c r="A54" s="9"/>
      <c r="B54" s="9"/>
      <c r="C54" s="5"/>
    </row>
    <row r="55" spans="1:3" x14ac:dyDescent="0.55000000000000004">
      <c r="A55" s="18" t="s">
        <v>14</v>
      </c>
      <c r="B55" s="20"/>
      <c r="C55" s="6">
        <f>SUM(C40:C54)</f>
        <v>2377684.89</v>
      </c>
    </row>
  </sheetData>
  <sheetProtection formatCells="0" formatColumns="0" formatRows="0" insertColumns="0" insertRows="0" deleteColumns="0" deleteRows="0" selectLockedCells="1"/>
  <mergeCells count="48"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A51:B51"/>
    <mergeCell ref="A41:B41"/>
    <mergeCell ref="A42:B42"/>
    <mergeCell ref="E42:E45"/>
    <mergeCell ref="F42:F43"/>
    <mergeCell ref="G42:G43"/>
    <mergeCell ref="A43:B43"/>
    <mergeCell ref="A44:B44"/>
    <mergeCell ref="F44:F45"/>
    <mergeCell ref="G44:G45"/>
    <mergeCell ref="A45:B45"/>
    <mergeCell ref="A40:B40"/>
    <mergeCell ref="A27:B27"/>
    <mergeCell ref="A28:B28"/>
    <mergeCell ref="A29:B29"/>
    <mergeCell ref="A30:B30"/>
    <mergeCell ref="A31:B31"/>
    <mergeCell ref="A32:B32"/>
    <mergeCell ref="A33:B33"/>
    <mergeCell ref="A34:B34"/>
    <mergeCell ref="A35:E35"/>
    <mergeCell ref="A38:B39"/>
    <mergeCell ref="C38:C39"/>
    <mergeCell ref="A26:B26"/>
    <mergeCell ref="C10:E10"/>
    <mergeCell ref="C11:E11"/>
    <mergeCell ref="C12:E12"/>
    <mergeCell ref="A14:F14"/>
    <mergeCell ref="A16:B16"/>
    <mergeCell ref="A19:B20"/>
    <mergeCell ref="C19:C20"/>
    <mergeCell ref="D19:D20"/>
    <mergeCell ref="E19:E20"/>
    <mergeCell ref="F19:F20"/>
    <mergeCell ref="A21:B21"/>
    <mergeCell ref="A22:B22"/>
    <mergeCell ref="A23:B23"/>
    <mergeCell ref="A24:B24"/>
    <mergeCell ref="A25:B25"/>
  </mergeCells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3C68A-28AD-48DC-9C96-9218C4886E0F}">
  <dimension ref="A10:J55"/>
  <sheetViews>
    <sheetView zoomScale="80" zoomScaleNormal="80" workbookViewId="0">
      <selection activeCell="C17" sqref="C17"/>
    </sheetView>
  </sheetViews>
  <sheetFormatPr baseColWidth="10" defaultColWidth="10.83984375" defaultRowHeight="14.4" x14ac:dyDescent="0.55000000000000004"/>
  <cols>
    <col min="1" max="1" width="11.41796875" style="1" customWidth="1"/>
    <col min="2" max="2" width="13.41796875" style="1" customWidth="1"/>
    <col min="3" max="3" width="16.15625" style="1" bestFit="1" customWidth="1"/>
    <col min="4" max="4" width="12.68359375" style="1" bestFit="1" customWidth="1"/>
    <col min="5" max="5" width="23.578125" style="1" customWidth="1"/>
    <col min="6" max="6" width="15.83984375" style="1" bestFit="1" customWidth="1"/>
    <col min="7" max="16384" width="10.83984375" style="1"/>
  </cols>
  <sheetData>
    <row r="10" spans="1:6" x14ac:dyDescent="0.55000000000000004">
      <c r="A10" s="1" t="s">
        <v>0</v>
      </c>
      <c r="C10" s="10" t="s">
        <v>17</v>
      </c>
      <c r="D10" s="10"/>
      <c r="E10" s="10"/>
    </row>
    <row r="11" spans="1:6" x14ac:dyDescent="0.55000000000000004">
      <c r="A11" s="1" t="s">
        <v>16</v>
      </c>
      <c r="C11" s="10" t="s">
        <v>18</v>
      </c>
      <c r="D11" s="10"/>
      <c r="E11" s="10"/>
    </row>
    <row r="12" spans="1:6" x14ac:dyDescent="0.55000000000000004">
      <c r="A12" s="1" t="s">
        <v>15</v>
      </c>
      <c r="C12" s="10" t="s">
        <v>19</v>
      </c>
      <c r="D12" s="10"/>
      <c r="E12" s="10"/>
    </row>
    <row r="13" spans="1:6" x14ac:dyDescent="0.55000000000000004">
      <c r="A13" s="2"/>
      <c r="B13" s="2"/>
    </row>
    <row r="14" spans="1:6" x14ac:dyDescent="0.55000000000000004">
      <c r="A14" s="11" t="s">
        <v>1</v>
      </c>
      <c r="B14" s="11"/>
      <c r="C14" s="11"/>
      <c r="D14" s="11"/>
      <c r="E14" s="11"/>
      <c r="F14" s="11"/>
    </row>
    <row r="15" spans="1:6" ht="14.7" thickBot="1" x14ac:dyDescent="0.6"/>
    <row r="16" spans="1:6" ht="14.7" thickBot="1" x14ac:dyDescent="0.6">
      <c r="A16" s="12" t="s">
        <v>2</v>
      </c>
      <c r="B16" s="13"/>
      <c r="C16" s="5">
        <v>120</v>
      </c>
    </row>
    <row r="19" spans="1:6" x14ac:dyDescent="0.55000000000000004">
      <c r="A19" s="14" t="s">
        <v>3</v>
      </c>
      <c r="B19" s="14"/>
      <c r="C19" s="15" t="s">
        <v>4</v>
      </c>
      <c r="D19" s="15" t="s">
        <v>5</v>
      </c>
      <c r="E19" s="15" t="s">
        <v>6</v>
      </c>
      <c r="F19" s="15" t="s">
        <v>7</v>
      </c>
    </row>
    <row r="20" spans="1:6" ht="31" customHeight="1" x14ac:dyDescent="0.55000000000000004">
      <c r="A20" s="14"/>
      <c r="B20" s="14"/>
      <c r="C20" s="15"/>
      <c r="D20" s="15"/>
      <c r="E20" s="15"/>
      <c r="F20" s="15"/>
    </row>
    <row r="21" spans="1:6" x14ac:dyDescent="0.55000000000000004">
      <c r="A21" s="9" t="s">
        <v>26</v>
      </c>
      <c r="B21" s="9"/>
      <c r="C21" s="4">
        <v>2000</v>
      </c>
      <c r="D21" s="5">
        <f>15000*1.5</f>
        <v>22500</v>
      </c>
      <c r="E21" s="4">
        <v>1000</v>
      </c>
      <c r="F21" s="7">
        <f>+D21/E21</f>
        <v>22.5</v>
      </c>
    </row>
    <row r="22" spans="1:6" x14ac:dyDescent="0.55000000000000004">
      <c r="A22" s="9" t="s">
        <v>27</v>
      </c>
      <c r="B22" s="9"/>
      <c r="C22" s="4" t="s">
        <v>25</v>
      </c>
      <c r="D22" s="8">
        <v>1406</v>
      </c>
      <c r="E22" s="4">
        <v>60</v>
      </c>
      <c r="F22" s="7">
        <f>+D22/E22</f>
        <v>23.433333333333334</v>
      </c>
    </row>
    <row r="23" spans="1:6" x14ac:dyDescent="0.55000000000000004">
      <c r="A23" s="9"/>
      <c r="B23" s="9"/>
      <c r="C23" s="4"/>
      <c r="D23" s="5"/>
      <c r="E23" s="4"/>
      <c r="F23" s="7" t="e">
        <f>+D23/E23</f>
        <v>#DIV/0!</v>
      </c>
    </row>
    <row r="24" spans="1:6" x14ac:dyDescent="0.55000000000000004">
      <c r="A24" s="9"/>
      <c r="B24" s="9"/>
      <c r="C24" s="4"/>
      <c r="D24" s="5"/>
      <c r="E24" s="4"/>
      <c r="F24" s="7" t="e">
        <f t="shared" ref="F24:F34" si="0">+D24/E24</f>
        <v>#DIV/0!</v>
      </c>
    </row>
    <row r="25" spans="1:6" x14ac:dyDescent="0.55000000000000004">
      <c r="A25" s="9"/>
      <c r="B25" s="9"/>
      <c r="C25" s="4"/>
      <c r="D25" s="5"/>
      <c r="E25" s="4"/>
      <c r="F25" s="7" t="e">
        <f t="shared" si="0"/>
        <v>#DIV/0!</v>
      </c>
    </row>
    <row r="26" spans="1:6" x14ac:dyDescent="0.55000000000000004">
      <c r="A26" s="9"/>
      <c r="B26" s="9"/>
      <c r="C26" s="4"/>
      <c r="D26" s="5"/>
      <c r="E26" s="4"/>
      <c r="F26" s="7" t="e">
        <f t="shared" si="0"/>
        <v>#DIV/0!</v>
      </c>
    </row>
    <row r="27" spans="1:6" x14ac:dyDescent="0.55000000000000004">
      <c r="A27" s="9"/>
      <c r="B27" s="9"/>
      <c r="C27" s="4"/>
      <c r="D27" s="5"/>
      <c r="E27" s="4"/>
      <c r="F27" s="7" t="e">
        <f t="shared" si="0"/>
        <v>#DIV/0!</v>
      </c>
    </row>
    <row r="28" spans="1:6" x14ac:dyDescent="0.55000000000000004">
      <c r="A28" s="9"/>
      <c r="B28" s="9"/>
      <c r="C28" s="4"/>
      <c r="D28" s="5"/>
      <c r="E28" s="4"/>
      <c r="F28" s="7" t="e">
        <f t="shared" si="0"/>
        <v>#DIV/0!</v>
      </c>
    </row>
    <row r="29" spans="1:6" x14ac:dyDescent="0.55000000000000004">
      <c r="A29" s="9"/>
      <c r="B29" s="9"/>
      <c r="C29" s="4"/>
      <c r="D29" s="5"/>
      <c r="E29" s="4"/>
      <c r="F29" s="7" t="e">
        <f t="shared" si="0"/>
        <v>#DIV/0!</v>
      </c>
    </row>
    <row r="30" spans="1:6" x14ac:dyDescent="0.55000000000000004">
      <c r="A30" s="9"/>
      <c r="B30" s="9"/>
      <c r="C30" s="4"/>
      <c r="D30" s="5"/>
      <c r="E30" s="4"/>
      <c r="F30" s="7" t="e">
        <f t="shared" si="0"/>
        <v>#DIV/0!</v>
      </c>
    </row>
    <row r="31" spans="1:6" x14ac:dyDescent="0.55000000000000004">
      <c r="A31" s="9"/>
      <c r="B31" s="9"/>
      <c r="C31" s="4"/>
      <c r="D31" s="5"/>
      <c r="E31" s="4"/>
      <c r="F31" s="7" t="e">
        <f t="shared" si="0"/>
        <v>#DIV/0!</v>
      </c>
    </row>
    <row r="32" spans="1:6" x14ac:dyDescent="0.55000000000000004">
      <c r="A32" s="9"/>
      <c r="B32" s="9"/>
      <c r="C32" s="4"/>
      <c r="D32" s="5"/>
      <c r="E32" s="4"/>
      <c r="F32" s="7" t="e">
        <f t="shared" si="0"/>
        <v>#DIV/0!</v>
      </c>
    </row>
    <row r="33" spans="1:10" x14ac:dyDescent="0.55000000000000004">
      <c r="A33" s="9"/>
      <c r="B33" s="9"/>
      <c r="C33" s="4"/>
      <c r="D33" s="5"/>
      <c r="E33" s="4"/>
      <c r="F33" s="7" t="e">
        <f t="shared" si="0"/>
        <v>#DIV/0!</v>
      </c>
    </row>
    <row r="34" spans="1:10" x14ac:dyDescent="0.55000000000000004">
      <c r="A34" s="9"/>
      <c r="B34" s="9"/>
      <c r="C34" s="4"/>
      <c r="D34" s="5"/>
      <c r="E34" s="4"/>
      <c r="F34" s="7" t="e">
        <f t="shared" si="0"/>
        <v>#DIV/0!</v>
      </c>
    </row>
    <row r="35" spans="1:10" x14ac:dyDescent="0.55000000000000004">
      <c r="A35" s="18" t="s">
        <v>8</v>
      </c>
      <c r="B35" s="19"/>
      <c r="C35" s="19"/>
      <c r="D35" s="19"/>
      <c r="E35" s="20"/>
      <c r="F35" s="6">
        <f>SUMIF(F21:F34,"&gt;0")</f>
        <v>45.933333333333337</v>
      </c>
    </row>
    <row r="38" spans="1:10" x14ac:dyDescent="0.55000000000000004">
      <c r="A38" s="14" t="s">
        <v>9</v>
      </c>
      <c r="B38" s="14"/>
      <c r="C38" s="15" t="s">
        <v>10</v>
      </c>
    </row>
    <row r="39" spans="1:10" x14ac:dyDescent="0.55000000000000004">
      <c r="A39" s="14"/>
      <c r="B39" s="14"/>
      <c r="C39" s="15"/>
    </row>
    <row r="40" spans="1:10" x14ac:dyDescent="0.55000000000000004">
      <c r="A40" s="16" t="s">
        <v>20</v>
      </c>
      <c r="B40" s="17"/>
      <c r="C40" s="5">
        <f>+F35*0.55</f>
        <v>25.263333333333339</v>
      </c>
      <c r="J40" s="3"/>
    </row>
    <row r="41" spans="1:10" ht="14.7" thickBot="1" x14ac:dyDescent="0.6">
      <c r="A41" s="16" t="s">
        <v>21</v>
      </c>
      <c r="B41" s="17"/>
      <c r="C41" s="5">
        <f>+F35*0.15</f>
        <v>6.8900000000000006</v>
      </c>
    </row>
    <row r="42" spans="1:10" x14ac:dyDescent="0.55000000000000004">
      <c r="A42" s="16"/>
      <c r="B42" s="17"/>
      <c r="C42" s="5"/>
      <c r="E42" s="21" t="s">
        <v>11</v>
      </c>
      <c r="F42" s="24">
        <f>+ROUNDUP(C55/(C16-F35),0)</f>
        <v>1</v>
      </c>
      <c r="G42" s="26" t="s">
        <v>12</v>
      </c>
      <c r="J42" s="3"/>
    </row>
    <row r="43" spans="1:10" ht="14.7" thickBot="1" x14ac:dyDescent="0.6">
      <c r="A43" s="16"/>
      <c r="B43" s="17"/>
      <c r="C43" s="5"/>
      <c r="E43" s="22"/>
      <c r="F43" s="25"/>
      <c r="G43" s="26"/>
    </row>
    <row r="44" spans="1:10" ht="14.5" customHeight="1" x14ac:dyDescent="0.55000000000000004">
      <c r="A44" s="16"/>
      <c r="B44" s="17"/>
      <c r="C44" s="5"/>
      <c r="E44" s="22"/>
      <c r="F44" s="27">
        <f>+C16*F42</f>
        <v>120</v>
      </c>
      <c r="G44" s="26" t="s">
        <v>13</v>
      </c>
    </row>
    <row r="45" spans="1:10" ht="14.7" thickBot="1" x14ac:dyDescent="0.6">
      <c r="A45" s="16"/>
      <c r="B45" s="17"/>
      <c r="C45" s="5"/>
      <c r="E45" s="23"/>
      <c r="F45" s="25"/>
      <c r="G45" s="26"/>
    </row>
    <row r="46" spans="1:10" x14ac:dyDescent="0.55000000000000004">
      <c r="A46" s="16"/>
      <c r="B46" s="17"/>
      <c r="C46" s="5"/>
    </row>
    <row r="47" spans="1:10" x14ac:dyDescent="0.55000000000000004">
      <c r="A47" s="16"/>
      <c r="B47" s="17"/>
      <c r="C47" s="5"/>
    </row>
    <row r="48" spans="1:10" x14ac:dyDescent="0.55000000000000004">
      <c r="A48" s="16"/>
      <c r="B48" s="17"/>
      <c r="C48" s="5"/>
    </row>
    <row r="49" spans="1:3" x14ac:dyDescent="0.55000000000000004">
      <c r="A49" s="16"/>
      <c r="B49" s="17"/>
      <c r="C49" s="5"/>
    </row>
    <row r="50" spans="1:3" x14ac:dyDescent="0.55000000000000004">
      <c r="A50" s="9"/>
      <c r="B50" s="9"/>
      <c r="C50" s="5"/>
    </row>
    <row r="51" spans="1:3" x14ac:dyDescent="0.55000000000000004">
      <c r="A51" s="9"/>
      <c r="B51" s="9"/>
      <c r="C51" s="5"/>
    </row>
    <row r="52" spans="1:3" x14ac:dyDescent="0.55000000000000004">
      <c r="A52" s="9"/>
      <c r="B52" s="9"/>
      <c r="C52" s="5"/>
    </row>
    <row r="53" spans="1:3" x14ac:dyDescent="0.55000000000000004">
      <c r="A53" s="9"/>
      <c r="B53" s="9"/>
      <c r="C53" s="5"/>
    </row>
    <row r="54" spans="1:3" x14ac:dyDescent="0.55000000000000004">
      <c r="A54" s="9"/>
      <c r="B54" s="9"/>
      <c r="C54" s="5"/>
    </row>
    <row r="55" spans="1:3" x14ac:dyDescent="0.55000000000000004">
      <c r="A55" s="18" t="s">
        <v>14</v>
      </c>
      <c r="B55" s="20"/>
      <c r="C55" s="6">
        <f>SUM(C40:C54)</f>
        <v>32.153333333333336</v>
      </c>
    </row>
  </sheetData>
  <sheetProtection formatCells="0" formatColumns="0" formatRows="0" insertColumns="0" insertRows="0" deleteColumns="0" deleteRows="0" selectLockedCells="1"/>
  <mergeCells count="48">
    <mergeCell ref="A26:B26"/>
    <mergeCell ref="C10:E10"/>
    <mergeCell ref="C11:E11"/>
    <mergeCell ref="C12:E12"/>
    <mergeCell ref="A14:F14"/>
    <mergeCell ref="A16:B16"/>
    <mergeCell ref="A19:B20"/>
    <mergeCell ref="C19:C20"/>
    <mergeCell ref="D19:D20"/>
    <mergeCell ref="E19:E20"/>
    <mergeCell ref="F19:F20"/>
    <mergeCell ref="A21:B21"/>
    <mergeCell ref="A22:B22"/>
    <mergeCell ref="A23:B23"/>
    <mergeCell ref="A24:B24"/>
    <mergeCell ref="A25:B25"/>
    <mergeCell ref="A40:B40"/>
    <mergeCell ref="A27:B27"/>
    <mergeCell ref="A28:B28"/>
    <mergeCell ref="A29:B29"/>
    <mergeCell ref="A30:B30"/>
    <mergeCell ref="A31:B31"/>
    <mergeCell ref="A32:B32"/>
    <mergeCell ref="A33:B33"/>
    <mergeCell ref="A34:B34"/>
    <mergeCell ref="A35:E35"/>
    <mergeCell ref="A38:B39"/>
    <mergeCell ref="C38:C39"/>
    <mergeCell ref="A41:B41"/>
    <mergeCell ref="A42:B42"/>
    <mergeCell ref="E42:E45"/>
    <mergeCell ref="F42:F43"/>
    <mergeCell ref="G42:G43"/>
    <mergeCell ref="A43:B43"/>
    <mergeCell ref="A44:B44"/>
    <mergeCell ref="F44:F45"/>
    <mergeCell ref="G44:G45"/>
    <mergeCell ref="A45:B45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A51:B51"/>
  </mergeCells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9C701-84C2-4C83-9808-74872D48B45C}">
  <dimension ref="A10:J55"/>
  <sheetViews>
    <sheetView zoomScale="80" zoomScaleNormal="80" workbookViewId="0">
      <selection activeCell="C17" sqref="C17"/>
    </sheetView>
  </sheetViews>
  <sheetFormatPr baseColWidth="10" defaultColWidth="10.83984375" defaultRowHeight="14.4" x14ac:dyDescent="0.55000000000000004"/>
  <cols>
    <col min="1" max="1" width="11.41796875" style="1" customWidth="1"/>
    <col min="2" max="2" width="13.41796875" style="1" customWidth="1"/>
    <col min="3" max="3" width="16.15625" style="1" bestFit="1" customWidth="1"/>
    <col min="4" max="4" width="12.68359375" style="1" bestFit="1" customWidth="1"/>
    <col min="5" max="5" width="23.578125" style="1" customWidth="1"/>
    <col min="6" max="6" width="15.83984375" style="1" bestFit="1" customWidth="1"/>
    <col min="7" max="16384" width="10.83984375" style="1"/>
  </cols>
  <sheetData>
    <row r="10" spans="1:6" x14ac:dyDescent="0.55000000000000004">
      <c r="A10" s="1" t="s">
        <v>0</v>
      </c>
      <c r="C10" s="10" t="s">
        <v>17</v>
      </c>
      <c r="D10" s="10"/>
      <c r="E10" s="10"/>
    </row>
    <row r="11" spans="1:6" x14ac:dyDescent="0.55000000000000004">
      <c r="A11" s="1" t="s">
        <v>16</v>
      </c>
      <c r="C11" s="10" t="s">
        <v>18</v>
      </c>
      <c r="D11" s="10"/>
      <c r="E11" s="10"/>
    </row>
    <row r="12" spans="1:6" x14ac:dyDescent="0.55000000000000004">
      <c r="A12" s="1" t="s">
        <v>15</v>
      </c>
      <c r="C12" s="10" t="s">
        <v>19</v>
      </c>
      <c r="D12" s="10"/>
      <c r="E12" s="10"/>
    </row>
    <row r="13" spans="1:6" x14ac:dyDescent="0.55000000000000004">
      <c r="A13" s="2"/>
      <c r="B13" s="2"/>
    </row>
    <row r="14" spans="1:6" x14ac:dyDescent="0.55000000000000004">
      <c r="A14" s="11" t="s">
        <v>1</v>
      </c>
      <c r="B14" s="11"/>
      <c r="C14" s="11"/>
      <c r="D14" s="11"/>
      <c r="E14" s="11"/>
      <c r="F14" s="11"/>
    </row>
    <row r="15" spans="1:6" ht="14.7" thickBot="1" x14ac:dyDescent="0.6"/>
    <row r="16" spans="1:6" ht="14.7" thickBot="1" x14ac:dyDescent="0.6">
      <c r="A16" s="12" t="s">
        <v>2</v>
      </c>
      <c r="B16" s="13"/>
      <c r="C16" s="5">
        <v>420</v>
      </c>
    </row>
    <row r="19" spans="1:6" x14ac:dyDescent="0.55000000000000004">
      <c r="A19" s="14" t="s">
        <v>3</v>
      </c>
      <c r="B19" s="14"/>
      <c r="C19" s="15" t="s">
        <v>4</v>
      </c>
      <c r="D19" s="15" t="s">
        <v>5</v>
      </c>
      <c r="E19" s="15" t="s">
        <v>6</v>
      </c>
      <c r="F19" s="15" t="s">
        <v>7</v>
      </c>
    </row>
    <row r="20" spans="1:6" ht="31" customHeight="1" x14ac:dyDescent="0.55000000000000004">
      <c r="A20" s="14"/>
      <c r="B20" s="14"/>
      <c r="C20" s="15"/>
      <c r="D20" s="15"/>
      <c r="E20" s="15"/>
      <c r="F20" s="15"/>
    </row>
    <row r="21" spans="1:6" x14ac:dyDescent="0.55000000000000004">
      <c r="A21" s="9" t="s">
        <v>26</v>
      </c>
      <c r="B21" s="9"/>
      <c r="C21" s="4">
        <v>2000</v>
      </c>
      <c r="D21" s="5">
        <f>15000*1.5</f>
        <v>22500</v>
      </c>
      <c r="E21" s="4">
        <v>1000</v>
      </c>
      <c r="F21" s="7">
        <f>+D21/E21</f>
        <v>22.5</v>
      </c>
    </row>
    <row r="22" spans="1:6" x14ac:dyDescent="0.55000000000000004">
      <c r="A22" s="9" t="s">
        <v>28</v>
      </c>
      <c r="B22" s="9"/>
      <c r="C22" s="4" t="s">
        <v>22</v>
      </c>
      <c r="D22" s="8">
        <v>4292</v>
      </c>
      <c r="E22" s="4">
        <f>150/5</f>
        <v>30</v>
      </c>
      <c r="F22" s="7">
        <f>+D22/E22</f>
        <v>143.06666666666666</v>
      </c>
    </row>
    <row r="23" spans="1:6" x14ac:dyDescent="0.55000000000000004">
      <c r="A23" s="9"/>
      <c r="B23" s="9"/>
      <c r="C23" s="4"/>
      <c r="D23" s="5"/>
      <c r="E23" s="4"/>
      <c r="F23" s="7" t="e">
        <f>+D23/E23</f>
        <v>#DIV/0!</v>
      </c>
    </row>
    <row r="24" spans="1:6" x14ac:dyDescent="0.55000000000000004">
      <c r="A24" s="9"/>
      <c r="B24" s="9"/>
      <c r="C24" s="4"/>
      <c r="D24" s="5"/>
      <c r="E24" s="4"/>
      <c r="F24" s="7" t="e">
        <f t="shared" ref="F24:F34" si="0">+D24/E24</f>
        <v>#DIV/0!</v>
      </c>
    </row>
    <row r="25" spans="1:6" x14ac:dyDescent="0.55000000000000004">
      <c r="A25" s="9"/>
      <c r="B25" s="9"/>
      <c r="C25" s="4"/>
      <c r="D25" s="5"/>
      <c r="E25" s="4"/>
      <c r="F25" s="7" t="e">
        <f t="shared" si="0"/>
        <v>#DIV/0!</v>
      </c>
    </row>
    <row r="26" spans="1:6" x14ac:dyDescent="0.55000000000000004">
      <c r="A26" s="9"/>
      <c r="B26" s="9"/>
      <c r="C26" s="4"/>
      <c r="D26" s="5"/>
      <c r="E26" s="4"/>
      <c r="F26" s="7" t="e">
        <f t="shared" si="0"/>
        <v>#DIV/0!</v>
      </c>
    </row>
    <row r="27" spans="1:6" x14ac:dyDescent="0.55000000000000004">
      <c r="A27" s="9"/>
      <c r="B27" s="9"/>
      <c r="C27" s="4"/>
      <c r="D27" s="5"/>
      <c r="E27" s="4"/>
      <c r="F27" s="7" t="e">
        <f t="shared" si="0"/>
        <v>#DIV/0!</v>
      </c>
    </row>
    <row r="28" spans="1:6" x14ac:dyDescent="0.55000000000000004">
      <c r="A28" s="9"/>
      <c r="B28" s="9"/>
      <c r="C28" s="4"/>
      <c r="D28" s="5"/>
      <c r="E28" s="4"/>
      <c r="F28" s="7" t="e">
        <f t="shared" si="0"/>
        <v>#DIV/0!</v>
      </c>
    </row>
    <row r="29" spans="1:6" x14ac:dyDescent="0.55000000000000004">
      <c r="A29" s="9"/>
      <c r="B29" s="9"/>
      <c r="C29" s="4"/>
      <c r="D29" s="5"/>
      <c r="E29" s="4"/>
      <c r="F29" s="7" t="e">
        <f t="shared" si="0"/>
        <v>#DIV/0!</v>
      </c>
    </row>
    <row r="30" spans="1:6" x14ac:dyDescent="0.55000000000000004">
      <c r="A30" s="9"/>
      <c r="B30" s="9"/>
      <c r="C30" s="4"/>
      <c r="D30" s="5"/>
      <c r="E30" s="4"/>
      <c r="F30" s="7" t="e">
        <f t="shared" si="0"/>
        <v>#DIV/0!</v>
      </c>
    </row>
    <row r="31" spans="1:6" x14ac:dyDescent="0.55000000000000004">
      <c r="A31" s="9"/>
      <c r="B31" s="9"/>
      <c r="C31" s="4"/>
      <c r="D31" s="5"/>
      <c r="E31" s="4"/>
      <c r="F31" s="7" t="e">
        <f t="shared" si="0"/>
        <v>#DIV/0!</v>
      </c>
    </row>
    <row r="32" spans="1:6" x14ac:dyDescent="0.55000000000000004">
      <c r="A32" s="9"/>
      <c r="B32" s="9"/>
      <c r="C32" s="4"/>
      <c r="D32" s="5"/>
      <c r="E32" s="4"/>
      <c r="F32" s="7" t="e">
        <f t="shared" si="0"/>
        <v>#DIV/0!</v>
      </c>
    </row>
    <row r="33" spans="1:10" x14ac:dyDescent="0.55000000000000004">
      <c r="A33" s="9"/>
      <c r="B33" s="9"/>
      <c r="C33" s="4"/>
      <c r="D33" s="5"/>
      <c r="E33" s="4"/>
      <c r="F33" s="7" t="e">
        <f t="shared" si="0"/>
        <v>#DIV/0!</v>
      </c>
    </row>
    <row r="34" spans="1:10" x14ac:dyDescent="0.55000000000000004">
      <c r="A34" s="9"/>
      <c r="B34" s="9"/>
      <c r="C34" s="4"/>
      <c r="D34" s="5"/>
      <c r="E34" s="4"/>
      <c r="F34" s="7" t="e">
        <f t="shared" si="0"/>
        <v>#DIV/0!</v>
      </c>
    </row>
    <row r="35" spans="1:10" x14ac:dyDescent="0.55000000000000004">
      <c r="A35" s="18" t="s">
        <v>8</v>
      </c>
      <c r="B35" s="19"/>
      <c r="C35" s="19"/>
      <c r="D35" s="19"/>
      <c r="E35" s="20"/>
      <c r="F35" s="6">
        <f>SUMIF(F21:F34,"&gt;0")</f>
        <v>165.56666666666666</v>
      </c>
    </row>
    <row r="38" spans="1:10" x14ac:dyDescent="0.55000000000000004">
      <c r="A38" s="14" t="s">
        <v>9</v>
      </c>
      <c r="B38" s="14"/>
      <c r="C38" s="15" t="s">
        <v>10</v>
      </c>
    </row>
    <row r="39" spans="1:10" x14ac:dyDescent="0.55000000000000004">
      <c r="A39" s="14"/>
      <c r="B39" s="14"/>
      <c r="C39" s="15"/>
    </row>
    <row r="40" spans="1:10" x14ac:dyDescent="0.55000000000000004">
      <c r="A40" s="16" t="s">
        <v>20</v>
      </c>
      <c r="B40" s="17"/>
      <c r="C40" s="5">
        <f>+F35*0.55</f>
        <v>91.061666666666667</v>
      </c>
      <c r="J40" s="3"/>
    </row>
    <row r="41" spans="1:10" ht="14.7" thickBot="1" x14ac:dyDescent="0.6">
      <c r="A41" s="16" t="s">
        <v>21</v>
      </c>
      <c r="B41" s="17"/>
      <c r="C41" s="5">
        <f>+F35*0.15</f>
        <v>24.834999999999997</v>
      </c>
    </row>
    <row r="42" spans="1:10" x14ac:dyDescent="0.55000000000000004">
      <c r="A42" s="16"/>
      <c r="B42" s="17"/>
      <c r="C42" s="5"/>
      <c r="E42" s="21" t="s">
        <v>11</v>
      </c>
      <c r="F42" s="24">
        <f>+ROUNDUP(C55/(C16-F35),0)</f>
        <v>1</v>
      </c>
      <c r="G42" s="26" t="s">
        <v>12</v>
      </c>
      <c r="J42" s="3"/>
    </row>
    <row r="43" spans="1:10" ht="14.7" thickBot="1" x14ac:dyDescent="0.6">
      <c r="A43" s="16"/>
      <c r="B43" s="17"/>
      <c r="C43" s="5"/>
      <c r="E43" s="22"/>
      <c r="F43" s="25"/>
      <c r="G43" s="26"/>
    </row>
    <row r="44" spans="1:10" ht="14.5" customHeight="1" x14ac:dyDescent="0.55000000000000004">
      <c r="A44" s="16"/>
      <c r="B44" s="17"/>
      <c r="C44" s="5"/>
      <c r="E44" s="22"/>
      <c r="F44" s="27">
        <f>+C16*F42</f>
        <v>420</v>
      </c>
      <c r="G44" s="26" t="s">
        <v>13</v>
      </c>
    </row>
    <row r="45" spans="1:10" ht="14.7" thickBot="1" x14ac:dyDescent="0.6">
      <c r="A45" s="16"/>
      <c r="B45" s="17"/>
      <c r="C45" s="5"/>
      <c r="E45" s="23"/>
      <c r="F45" s="25"/>
      <c r="G45" s="26"/>
    </row>
    <row r="46" spans="1:10" x14ac:dyDescent="0.55000000000000004">
      <c r="A46" s="16"/>
      <c r="B46" s="17"/>
      <c r="C46" s="5"/>
    </row>
    <row r="47" spans="1:10" x14ac:dyDescent="0.55000000000000004">
      <c r="A47" s="16"/>
      <c r="B47" s="17"/>
      <c r="C47" s="5"/>
    </row>
    <row r="48" spans="1:10" x14ac:dyDescent="0.55000000000000004">
      <c r="A48" s="16"/>
      <c r="B48" s="17"/>
      <c r="C48" s="5"/>
    </row>
    <row r="49" spans="1:3" x14ac:dyDescent="0.55000000000000004">
      <c r="A49" s="16"/>
      <c r="B49" s="17"/>
      <c r="C49" s="5"/>
    </row>
    <row r="50" spans="1:3" x14ac:dyDescent="0.55000000000000004">
      <c r="A50" s="9"/>
      <c r="B50" s="9"/>
      <c r="C50" s="5"/>
    </row>
    <row r="51" spans="1:3" x14ac:dyDescent="0.55000000000000004">
      <c r="A51" s="9"/>
      <c r="B51" s="9"/>
      <c r="C51" s="5"/>
    </row>
    <row r="52" spans="1:3" x14ac:dyDescent="0.55000000000000004">
      <c r="A52" s="9"/>
      <c r="B52" s="9"/>
      <c r="C52" s="5"/>
    </row>
    <row r="53" spans="1:3" x14ac:dyDescent="0.55000000000000004">
      <c r="A53" s="9"/>
      <c r="B53" s="9"/>
      <c r="C53" s="5"/>
    </row>
    <row r="54" spans="1:3" x14ac:dyDescent="0.55000000000000004">
      <c r="A54" s="9"/>
      <c r="B54" s="9"/>
      <c r="C54" s="5"/>
    </row>
    <row r="55" spans="1:3" x14ac:dyDescent="0.55000000000000004">
      <c r="A55" s="18" t="s">
        <v>14</v>
      </c>
      <c r="B55" s="20"/>
      <c r="C55" s="6">
        <f>SUM(C40:C54)</f>
        <v>115.89666666666666</v>
      </c>
    </row>
  </sheetData>
  <sheetProtection formatCells="0" formatColumns="0" formatRows="0" insertColumns="0" insertRows="0" deleteColumns="0" deleteRows="0" selectLockedCells="1"/>
  <mergeCells count="48">
    <mergeCell ref="A26:B26"/>
    <mergeCell ref="C10:E10"/>
    <mergeCell ref="C11:E11"/>
    <mergeCell ref="C12:E12"/>
    <mergeCell ref="A14:F14"/>
    <mergeCell ref="A16:B16"/>
    <mergeCell ref="A19:B20"/>
    <mergeCell ref="C19:C20"/>
    <mergeCell ref="D19:D20"/>
    <mergeCell ref="E19:E20"/>
    <mergeCell ref="F19:F20"/>
    <mergeCell ref="A21:B21"/>
    <mergeCell ref="A22:B22"/>
    <mergeCell ref="A23:B23"/>
    <mergeCell ref="A24:B24"/>
    <mergeCell ref="A25:B25"/>
    <mergeCell ref="A40:B40"/>
    <mergeCell ref="A27:B27"/>
    <mergeCell ref="A28:B28"/>
    <mergeCell ref="A29:B29"/>
    <mergeCell ref="A30:B30"/>
    <mergeCell ref="A31:B31"/>
    <mergeCell ref="A32:B32"/>
    <mergeCell ref="A33:B33"/>
    <mergeCell ref="A34:B34"/>
    <mergeCell ref="A35:E35"/>
    <mergeCell ref="A38:B39"/>
    <mergeCell ref="C38:C39"/>
    <mergeCell ref="A41:B41"/>
    <mergeCell ref="A42:B42"/>
    <mergeCell ref="E42:E45"/>
    <mergeCell ref="F42:F43"/>
    <mergeCell ref="G42:G43"/>
    <mergeCell ref="A43:B43"/>
    <mergeCell ref="A44:B44"/>
    <mergeCell ref="F44:F45"/>
    <mergeCell ref="G44:G45"/>
    <mergeCell ref="A45:B45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A51:B51"/>
  </mergeCells>
  <pageMargins left="0.7" right="0.7" top="0.75" bottom="0.75" header="0.3" footer="0.3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990AB-5351-4493-A8FE-7E0C9E3B61D7}">
  <dimension ref="A10:J55"/>
  <sheetViews>
    <sheetView zoomScale="80" zoomScaleNormal="80" workbookViewId="0"/>
  </sheetViews>
  <sheetFormatPr baseColWidth="10" defaultColWidth="10.83984375" defaultRowHeight="14.4" x14ac:dyDescent="0.55000000000000004"/>
  <cols>
    <col min="1" max="1" width="11.41796875" style="1" customWidth="1"/>
    <col min="2" max="2" width="13.41796875" style="1" customWidth="1"/>
    <col min="3" max="3" width="16.15625" style="1" bestFit="1" customWidth="1"/>
    <col min="4" max="4" width="12.68359375" style="1" bestFit="1" customWidth="1"/>
    <col min="5" max="5" width="23.578125" style="1" customWidth="1"/>
    <col min="6" max="6" width="15.83984375" style="1" bestFit="1" customWidth="1"/>
    <col min="7" max="16384" width="10.83984375" style="1"/>
  </cols>
  <sheetData>
    <row r="10" spans="1:6" x14ac:dyDescent="0.55000000000000004">
      <c r="A10" s="1" t="s">
        <v>0</v>
      </c>
      <c r="C10" s="10" t="s">
        <v>17</v>
      </c>
      <c r="D10" s="10"/>
      <c r="E10" s="10"/>
    </row>
    <row r="11" spans="1:6" x14ac:dyDescent="0.55000000000000004">
      <c r="A11" s="1" t="s">
        <v>16</v>
      </c>
      <c r="C11" s="10" t="s">
        <v>18</v>
      </c>
      <c r="D11" s="10"/>
      <c r="E11" s="10"/>
    </row>
    <row r="12" spans="1:6" x14ac:dyDescent="0.55000000000000004">
      <c r="A12" s="1" t="s">
        <v>15</v>
      </c>
      <c r="C12" s="10" t="s">
        <v>19</v>
      </c>
      <c r="D12" s="10"/>
      <c r="E12" s="10"/>
    </row>
    <row r="13" spans="1:6" x14ac:dyDescent="0.55000000000000004">
      <c r="A13" s="2"/>
      <c r="B13" s="2"/>
    </row>
    <row r="14" spans="1:6" x14ac:dyDescent="0.55000000000000004">
      <c r="A14" s="11" t="s">
        <v>1</v>
      </c>
      <c r="B14" s="11"/>
      <c r="C14" s="11"/>
      <c r="D14" s="11"/>
      <c r="E14" s="11"/>
      <c r="F14" s="11"/>
    </row>
    <row r="15" spans="1:6" ht="14.7" thickBot="1" x14ac:dyDescent="0.6"/>
    <row r="16" spans="1:6" ht="14.7" thickBot="1" x14ac:dyDescent="0.6">
      <c r="A16" s="12" t="s">
        <v>2</v>
      </c>
      <c r="B16" s="13"/>
      <c r="C16" s="5">
        <v>250</v>
      </c>
    </row>
    <row r="19" spans="1:6" x14ac:dyDescent="0.55000000000000004">
      <c r="A19" s="14" t="s">
        <v>3</v>
      </c>
      <c r="B19" s="14"/>
      <c r="C19" s="15" t="s">
        <v>4</v>
      </c>
      <c r="D19" s="15" t="s">
        <v>5</v>
      </c>
      <c r="E19" s="15" t="s">
        <v>6</v>
      </c>
      <c r="F19" s="15" t="s">
        <v>7</v>
      </c>
    </row>
    <row r="20" spans="1:6" ht="31" customHeight="1" x14ac:dyDescent="0.55000000000000004">
      <c r="A20" s="14"/>
      <c r="B20" s="14"/>
      <c r="C20" s="15"/>
      <c r="D20" s="15"/>
      <c r="E20" s="15"/>
      <c r="F20" s="15"/>
    </row>
    <row r="21" spans="1:6" x14ac:dyDescent="0.55000000000000004">
      <c r="A21" s="9" t="s">
        <v>26</v>
      </c>
      <c r="B21" s="9"/>
      <c r="C21" s="4">
        <v>2000</v>
      </c>
      <c r="D21" s="5">
        <f>15000*1.5</f>
        <v>22500</v>
      </c>
      <c r="E21" s="4">
        <v>1000</v>
      </c>
      <c r="F21" s="7">
        <f>+D21/E21</f>
        <v>22.5</v>
      </c>
    </row>
    <row r="22" spans="1:6" x14ac:dyDescent="0.55000000000000004">
      <c r="A22" s="9" t="s">
        <v>29</v>
      </c>
      <c r="B22" s="9"/>
      <c r="C22" s="4" t="s">
        <v>24</v>
      </c>
      <c r="D22" s="8">
        <v>1017.6991150442478</v>
      </c>
      <c r="E22" s="4">
        <v>13</v>
      </c>
      <c r="F22" s="7">
        <f>+D22/E22</f>
        <v>78.284547311095992</v>
      </c>
    </row>
    <row r="23" spans="1:6" x14ac:dyDescent="0.55000000000000004">
      <c r="A23" s="9"/>
      <c r="B23" s="9"/>
      <c r="C23" s="4"/>
      <c r="D23" s="5"/>
      <c r="E23" s="4"/>
      <c r="F23" s="7" t="e">
        <f>+D23/E23</f>
        <v>#DIV/0!</v>
      </c>
    </row>
    <row r="24" spans="1:6" x14ac:dyDescent="0.55000000000000004">
      <c r="A24" s="9"/>
      <c r="B24" s="9"/>
      <c r="C24" s="4"/>
      <c r="D24" s="5"/>
      <c r="E24" s="4"/>
      <c r="F24" s="7" t="e">
        <f t="shared" ref="F24:F34" si="0">+D24/E24</f>
        <v>#DIV/0!</v>
      </c>
    </row>
    <row r="25" spans="1:6" x14ac:dyDescent="0.55000000000000004">
      <c r="A25" s="9"/>
      <c r="B25" s="9"/>
      <c r="C25" s="4"/>
      <c r="D25" s="5"/>
      <c r="E25" s="4"/>
      <c r="F25" s="7" t="e">
        <f t="shared" si="0"/>
        <v>#DIV/0!</v>
      </c>
    </row>
    <row r="26" spans="1:6" x14ac:dyDescent="0.55000000000000004">
      <c r="A26" s="9"/>
      <c r="B26" s="9"/>
      <c r="C26" s="4"/>
      <c r="D26" s="5"/>
      <c r="E26" s="4"/>
      <c r="F26" s="7" t="e">
        <f t="shared" si="0"/>
        <v>#DIV/0!</v>
      </c>
    </row>
    <row r="27" spans="1:6" x14ac:dyDescent="0.55000000000000004">
      <c r="A27" s="9"/>
      <c r="B27" s="9"/>
      <c r="C27" s="4"/>
      <c r="D27" s="5"/>
      <c r="E27" s="4"/>
      <c r="F27" s="7" t="e">
        <f t="shared" si="0"/>
        <v>#DIV/0!</v>
      </c>
    </row>
    <row r="28" spans="1:6" x14ac:dyDescent="0.55000000000000004">
      <c r="A28" s="9"/>
      <c r="B28" s="9"/>
      <c r="C28" s="4"/>
      <c r="D28" s="5"/>
      <c r="E28" s="4"/>
      <c r="F28" s="7" t="e">
        <f t="shared" si="0"/>
        <v>#DIV/0!</v>
      </c>
    </row>
    <row r="29" spans="1:6" x14ac:dyDescent="0.55000000000000004">
      <c r="A29" s="9"/>
      <c r="B29" s="9"/>
      <c r="C29" s="4"/>
      <c r="D29" s="5"/>
      <c r="E29" s="4"/>
      <c r="F29" s="7" t="e">
        <f t="shared" si="0"/>
        <v>#DIV/0!</v>
      </c>
    </row>
    <row r="30" spans="1:6" x14ac:dyDescent="0.55000000000000004">
      <c r="A30" s="9"/>
      <c r="B30" s="9"/>
      <c r="C30" s="4"/>
      <c r="D30" s="5"/>
      <c r="E30" s="4"/>
      <c r="F30" s="7" t="e">
        <f t="shared" si="0"/>
        <v>#DIV/0!</v>
      </c>
    </row>
    <row r="31" spans="1:6" x14ac:dyDescent="0.55000000000000004">
      <c r="A31" s="9"/>
      <c r="B31" s="9"/>
      <c r="C31" s="4"/>
      <c r="D31" s="5"/>
      <c r="E31" s="4"/>
      <c r="F31" s="7" t="e">
        <f t="shared" si="0"/>
        <v>#DIV/0!</v>
      </c>
    </row>
    <row r="32" spans="1:6" x14ac:dyDescent="0.55000000000000004">
      <c r="A32" s="9"/>
      <c r="B32" s="9"/>
      <c r="C32" s="4"/>
      <c r="D32" s="5"/>
      <c r="E32" s="4"/>
      <c r="F32" s="7" t="e">
        <f t="shared" si="0"/>
        <v>#DIV/0!</v>
      </c>
    </row>
    <row r="33" spans="1:10" x14ac:dyDescent="0.55000000000000004">
      <c r="A33" s="9"/>
      <c r="B33" s="9"/>
      <c r="C33" s="4"/>
      <c r="D33" s="5"/>
      <c r="E33" s="4"/>
      <c r="F33" s="7" t="e">
        <f t="shared" si="0"/>
        <v>#DIV/0!</v>
      </c>
    </row>
    <row r="34" spans="1:10" x14ac:dyDescent="0.55000000000000004">
      <c r="A34" s="9"/>
      <c r="B34" s="9"/>
      <c r="C34" s="4"/>
      <c r="D34" s="5"/>
      <c r="E34" s="4"/>
      <c r="F34" s="7" t="e">
        <f t="shared" si="0"/>
        <v>#DIV/0!</v>
      </c>
    </row>
    <row r="35" spans="1:10" x14ac:dyDescent="0.55000000000000004">
      <c r="A35" s="18" t="s">
        <v>8</v>
      </c>
      <c r="B35" s="19"/>
      <c r="C35" s="19"/>
      <c r="D35" s="19"/>
      <c r="E35" s="20"/>
      <c r="F35" s="6">
        <f>SUMIF(F21:F34,"&gt;0")</f>
        <v>100.78454731109599</v>
      </c>
    </row>
    <row r="38" spans="1:10" x14ac:dyDescent="0.55000000000000004">
      <c r="A38" s="14" t="s">
        <v>9</v>
      </c>
      <c r="B38" s="14"/>
      <c r="C38" s="15" t="s">
        <v>10</v>
      </c>
    </row>
    <row r="39" spans="1:10" x14ac:dyDescent="0.55000000000000004">
      <c r="A39" s="14"/>
      <c r="B39" s="14"/>
      <c r="C39" s="15"/>
    </row>
    <row r="40" spans="1:10" x14ac:dyDescent="0.55000000000000004">
      <c r="A40" s="16" t="s">
        <v>20</v>
      </c>
      <c r="B40" s="17"/>
      <c r="C40" s="5">
        <v>2377678</v>
      </c>
      <c r="J40" s="3"/>
    </row>
    <row r="41" spans="1:10" ht="14.7" thickBot="1" x14ac:dyDescent="0.6">
      <c r="A41" s="16" t="s">
        <v>21</v>
      </c>
      <c r="B41" s="17"/>
      <c r="C41" s="5">
        <f>+F35*0.15</f>
        <v>15.117682096664398</v>
      </c>
    </row>
    <row r="42" spans="1:10" x14ac:dyDescent="0.55000000000000004">
      <c r="A42" s="16"/>
      <c r="B42" s="17"/>
      <c r="C42" s="5"/>
      <c r="E42" s="21" t="s">
        <v>11</v>
      </c>
      <c r="F42" s="24">
        <f>+ROUNDUP(C55/(C16-F35),0)</f>
        <v>15935</v>
      </c>
      <c r="G42" s="26" t="s">
        <v>12</v>
      </c>
      <c r="J42" s="3"/>
    </row>
    <row r="43" spans="1:10" ht="14.7" thickBot="1" x14ac:dyDescent="0.6">
      <c r="A43" s="16"/>
      <c r="B43" s="17"/>
      <c r="C43" s="5"/>
      <c r="E43" s="22"/>
      <c r="F43" s="25"/>
      <c r="G43" s="26"/>
    </row>
    <row r="44" spans="1:10" ht="14.5" customHeight="1" x14ac:dyDescent="0.55000000000000004">
      <c r="A44" s="16"/>
      <c r="B44" s="17"/>
      <c r="C44" s="5"/>
      <c r="E44" s="22"/>
      <c r="F44" s="27">
        <f>+C16*F42</f>
        <v>3983750</v>
      </c>
      <c r="G44" s="26" t="s">
        <v>13</v>
      </c>
    </row>
    <row r="45" spans="1:10" ht="14.7" thickBot="1" x14ac:dyDescent="0.6">
      <c r="A45" s="16"/>
      <c r="B45" s="17"/>
      <c r="C45" s="5"/>
      <c r="E45" s="23"/>
      <c r="F45" s="25"/>
      <c r="G45" s="26"/>
    </row>
    <row r="46" spans="1:10" x14ac:dyDescent="0.55000000000000004">
      <c r="A46" s="16"/>
      <c r="B46" s="17"/>
      <c r="C46" s="5"/>
    </row>
    <row r="47" spans="1:10" x14ac:dyDescent="0.55000000000000004">
      <c r="A47" s="16"/>
      <c r="B47" s="17"/>
      <c r="C47" s="5"/>
    </row>
    <row r="48" spans="1:10" x14ac:dyDescent="0.55000000000000004">
      <c r="A48" s="16"/>
      <c r="B48" s="17"/>
      <c r="C48" s="5"/>
    </row>
    <row r="49" spans="1:3" x14ac:dyDescent="0.55000000000000004">
      <c r="A49" s="16"/>
      <c r="B49" s="17"/>
      <c r="C49" s="5"/>
    </row>
    <row r="50" spans="1:3" x14ac:dyDescent="0.55000000000000004">
      <c r="A50" s="9"/>
      <c r="B50" s="9"/>
      <c r="C50" s="5"/>
    </row>
    <row r="51" spans="1:3" x14ac:dyDescent="0.55000000000000004">
      <c r="A51" s="9"/>
      <c r="B51" s="9"/>
      <c r="C51" s="5"/>
    </row>
    <row r="52" spans="1:3" x14ac:dyDescent="0.55000000000000004">
      <c r="A52" s="9"/>
      <c r="B52" s="9"/>
      <c r="C52" s="5"/>
    </row>
    <row r="53" spans="1:3" x14ac:dyDescent="0.55000000000000004">
      <c r="A53" s="9"/>
      <c r="B53" s="9"/>
      <c r="C53" s="5"/>
    </row>
    <row r="54" spans="1:3" x14ac:dyDescent="0.55000000000000004">
      <c r="A54" s="9"/>
      <c r="B54" s="9"/>
      <c r="C54" s="5"/>
    </row>
    <row r="55" spans="1:3" x14ac:dyDescent="0.55000000000000004">
      <c r="A55" s="18" t="s">
        <v>14</v>
      </c>
      <c r="B55" s="20"/>
      <c r="C55" s="6">
        <f>SUM(C40:C54)</f>
        <v>2377693.1176820965</v>
      </c>
    </row>
  </sheetData>
  <sheetProtection formatCells="0" formatColumns="0" formatRows="0" insertColumns="0" insertRows="0" deleteColumns="0" deleteRows="0" selectLockedCells="1"/>
  <mergeCells count="48"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A51:B51"/>
    <mergeCell ref="A41:B41"/>
    <mergeCell ref="A42:B42"/>
    <mergeCell ref="E42:E45"/>
    <mergeCell ref="F42:F43"/>
    <mergeCell ref="G42:G43"/>
    <mergeCell ref="A43:B43"/>
    <mergeCell ref="A44:B44"/>
    <mergeCell ref="F44:F45"/>
    <mergeCell ref="G44:G45"/>
    <mergeCell ref="A45:B45"/>
    <mergeCell ref="A40:B40"/>
    <mergeCell ref="A27:B27"/>
    <mergeCell ref="A28:B28"/>
    <mergeCell ref="A29:B29"/>
    <mergeCell ref="A30:B30"/>
    <mergeCell ref="A31:B31"/>
    <mergeCell ref="A32:B32"/>
    <mergeCell ref="A33:B33"/>
    <mergeCell ref="A34:B34"/>
    <mergeCell ref="A35:E35"/>
    <mergeCell ref="A38:B39"/>
    <mergeCell ref="C38:C39"/>
    <mergeCell ref="A26:B26"/>
    <mergeCell ref="C10:E10"/>
    <mergeCell ref="C11:E11"/>
    <mergeCell ref="C12:E12"/>
    <mergeCell ref="A14:F14"/>
    <mergeCell ref="A16:B16"/>
    <mergeCell ref="A19:B20"/>
    <mergeCell ref="C19:C20"/>
    <mergeCell ref="D19:D20"/>
    <mergeCell ref="E19:E20"/>
    <mergeCell ref="F19:F20"/>
    <mergeCell ref="A21:B21"/>
    <mergeCell ref="A22:B22"/>
    <mergeCell ref="A23:B23"/>
    <mergeCell ref="A24:B24"/>
    <mergeCell ref="A25:B25"/>
  </mergeCells>
  <pageMargins left="0.7" right="0.7" top="0.75" bottom="0.75" header="0.3" footer="0.3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25941-CCD0-44D8-B269-6169AF331F1D}">
  <dimension ref="A10:J55"/>
  <sheetViews>
    <sheetView zoomScale="80" zoomScaleNormal="80" workbookViewId="0">
      <selection activeCell="A21" sqref="A21:B21"/>
    </sheetView>
  </sheetViews>
  <sheetFormatPr baseColWidth="10" defaultColWidth="10.83984375" defaultRowHeight="14.4" x14ac:dyDescent="0.55000000000000004"/>
  <cols>
    <col min="1" max="1" width="11.41796875" style="1" customWidth="1"/>
    <col min="2" max="2" width="13.41796875" style="1" customWidth="1"/>
    <col min="3" max="3" width="16.15625" style="1" bestFit="1" customWidth="1"/>
    <col min="4" max="4" width="12.68359375" style="1" bestFit="1" customWidth="1"/>
    <col min="5" max="5" width="23.578125" style="1" customWidth="1"/>
    <col min="6" max="6" width="15.83984375" style="1" bestFit="1" customWidth="1"/>
    <col min="7" max="16384" width="10.83984375" style="1"/>
  </cols>
  <sheetData>
    <row r="10" spans="1:6" x14ac:dyDescent="0.55000000000000004">
      <c r="A10" s="1" t="s">
        <v>0</v>
      </c>
      <c r="C10" s="10" t="s">
        <v>17</v>
      </c>
      <c r="D10" s="10"/>
      <c r="E10" s="10"/>
    </row>
    <row r="11" spans="1:6" x14ac:dyDescent="0.55000000000000004">
      <c r="A11" s="1" t="s">
        <v>16</v>
      </c>
      <c r="C11" s="10" t="s">
        <v>18</v>
      </c>
      <c r="D11" s="10"/>
      <c r="E11" s="10"/>
    </row>
    <row r="12" spans="1:6" x14ac:dyDescent="0.55000000000000004">
      <c r="A12" s="1" t="s">
        <v>15</v>
      </c>
      <c r="C12" s="10" t="s">
        <v>19</v>
      </c>
      <c r="D12" s="10"/>
      <c r="E12" s="10"/>
    </row>
    <row r="13" spans="1:6" x14ac:dyDescent="0.55000000000000004">
      <c r="A13" s="2"/>
      <c r="B13" s="2"/>
    </row>
    <row r="14" spans="1:6" x14ac:dyDescent="0.55000000000000004">
      <c r="A14" s="11" t="s">
        <v>1</v>
      </c>
      <c r="B14" s="11"/>
      <c r="C14" s="11"/>
      <c r="D14" s="11"/>
      <c r="E14" s="11"/>
      <c r="F14" s="11"/>
    </row>
    <row r="15" spans="1:6" ht="14.7" thickBot="1" x14ac:dyDescent="0.6"/>
    <row r="16" spans="1:6" ht="14.7" thickBot="1" x14ac:dyDescent="0.6">
      <c r="A16" s="12" t="s">
        <v>2</v>
      </c>
      <c r="B16" s="13"/>
      <c r="C16" s="5">
        <v>250</v>
      </c>
    </row>
    <row r="19" spans="1:6" x14ac:dyDescent="0.55000000000000004">
      <c r="A19" s="14" t="s">
        <v>3</v>
      </c>
      <c r="B19" s="14"/>
      <c r="C19" s="15" t="s">
        <v>4</v>
      </c>
      <c r="D19" s="15" t="s">
        <v>5</v>
      </c>
      <c r="E19" s="15" t="s">
        <v>6</v>
      </c>
      <c r="F19" s="15" t="s">
        <v>7</v>
      </c>
    </row>
    <row r="20" spans="1:6" ht="31" customHeight="1" x14ac:dyDescent="0.55000000000000004">
      <c r="A20" s="14"/>
      <c r="B20" s="14"/>
      <c r="C20" s="15"/>
      <c r="D20" s="15"/>
      <c r="E20" s="15"/>
      <c r="F20" s="15"/>
    </row>
    <row r="21" spans="1:6" x14ac:dyDescent="0.55000000000000004">
      <c r="A21" s="9" t="s">
        <v>26</v>
      </c>
      <c r="B21" s="9"/>
      <c r="C21" s="4">
        <v>2000</v>
      </c>
      <c r="D21" s="5">
        <f>15000*1.5</f>
        <v>22500</v>
      </c>
      <c r="E21" s="4">
        <v>1000</v>
      </c>
      <c r="F21" s="7">
        <f>+D21/E21</f>
        <v>22.5</v>
      </c>
    </row>
    <row r="22" spans="1:6" x14ac:dyDescent="0.55000000000000004">
      <c r="A22" s="9" t="s">
        <v>29</v>
      </c>
      <c r="B22" s="9"/>
      <c r="C22" s="4" t="s">
        <v>24</v>
      </c>
      <c r="D22" s="8">
        <v>1017.6991150442478</v>
      </c>
      <c r="E22" s="4">
        <v>13</v>
      </c>
      <c r="F22" s="7">
        <f>+D22/E22</f>
        <v>78.284547311095992</v>
      </c>
    </row>
    <row r="23" spans="1:6" x14ac:dyDescent="0.55000000000000004">
      <c r="A23" s="9"/>
      <c r="B23" s="9"/>
      <c r="C23" s="4"/>
      <c r="D23" s="5"/>
      <c r="E23" s="4"/>
      <c r="F23" s="7" t="e">
        <f>+D23/E23</f>
        <v>#DIV/0!</v>
      </c>
    </row>
    <row r="24" spans="1:6" x14ac:dyDescent="0.55000000000000004">
      <c r="A24" s="9"/>
      <c r="B24" s="9"/>
      <c r="C24" s="4"/>
      <c r="D24" s="5"/>
      <c r="E24" s="4"/>
      <c r="F24" s="7" t="e">
        <f t="shared" ref="F24:F34" si="0">+D24/E24</f>
        <v>#DIV/0!</v>
      </c>
    </row>
    <row r="25" spans="1:6" x14ac:dyDescent="0.55000000000000004">
      <c r="A25" s="9"/>
      <c r="B25" s="9"/>
      <c r="C25" s="4"/>
      <c r="D25" s="5"/>
      <c r="E25" s="4"/>
      <c r="F25" s="7" t="e">
        <f t="shared" si="0"/>
        <v>#DIV/0!</v>
      </c>
    </row>
    <row r="26" spans="1:6" x14ac:dyDescent="0.55000000000000004">
      <c r="A26" s="9"/>
      <c r="B26" s="9"/>
      <c r="C26" s="4"/>
      <c r="D26" s="5"/>
      <c r="E26" s="4"/>
      <c r="F26" s="7" t="e">
        <f t="shared" si="0"/>
        <v>#DIV/0!</v>
      </c>
    </row>
    <row r="27" spans="1:6" x14ac:dyDescent="0.55000000000000004">
      <c r="A27" s="9"/>
      <c r="B27" s="9"/>
      <c r="C27" s="4"/>
      <c r="D27" s="5"/>
      <c r="E27" s="4"/>
      <c r="F27" s="7" t="e">
        <f t="shared" si="0"/>
        <v>#DIV/0!</v>
      </c>
    </row>
    <row r="28" spans="1:6" x14ac:dyDescent="0.55000000000000004">
      <c r="A28" s="9"/>
      <c r="B28" s="9"/>
      <c r="C28" s="4"/>
      <c r="D28" s="5"/>
      <c r="E28" s="4"/>
      <c r="F28" s="7" t="e">
        <f t="shared" si="0"/>
        <v>#DIV/0!</v>
      </c>
    </row>
    <row r="29" spans="1:6" x14ac:dyDescent="0.55000000000000004">
      <c r="A29" s="9"/>
      <c r="B29" s="9"/>
      <c r="C29" s="4"/>
      <c r="D29" s="5"/>
      <c r="E29" s="4"/>
      <c r="F29" s="7" t="e">
        <f t="shared" si="0"/>
        <v>#DIV/0!</v>
      </c>
    </row>
    <row r="30" spans="1:6" x14ac:dyDescent="0.55000000000000004">
      <c r="A30" s="9"/>
      <c r="B30" s="9"/>
      <c r="C30" s="4"/>
      <c r="D30" s="5"/>
      <c r="E30" s="4"/>
      <c r="F30" s="7" t="e">
        <f t="shared" si="0"/>
        <v>#DIV/0!</v>
      </c>
    </row>
    <row r="31" spans="1:6" x14ac:dyDescent="0.55000000000000004">
      <c r="A31" s="9"/>
      <c r="B31" s="9"/>
      <c r="C31" s="4"/>
      <c r="D31" s="5"/>
      <c r="E31" s="4"/>
      <c r="F31" s="7" t="e">
        <f t="shared" si="0"/>
        <v>#DIV/0!</v>
      </c>
    </row>
    <row r="32" spans="1:6" x14ac:dyDescent="0.55000000000000004">
      <c r="A32" s="9"/>
      <c r="B32" s="9"/>
      <c r="C32" s="4"/>
      <c r="D32" s="5"/>
      <c r="E32" s="4"/>
      <c r="F32" s="7" t="e">
        <f t="shared" si="0"/>
        <v>#DIV/0!</v>
      </c>
    </row>
    <row r="33" spans="1:10" x14ac:dyDescent="0.55000000000000004">
      <c r="A33" s="9"/>
      <c r="B33" s="9"/>
      <c r="C33" s="4"/>
      <c r="D33" s="5"/>
      <c r="E33" s="4"/>
      <c r="F33" s="7" t="e">
        <f t="shared" si="0"/>
        <v>#DIV/0!</v>
      </c>
    </row>
    <row r="34" spans="1:10" x14ac:dyDescent="0.55000000000000004">
      <c r="A34" s="9"/>
      <c r="B34" s="9"/>
      <c r="C34" s="4"/>
      <c r="D34" s="5"/>
      <c r="E34" s="4"/>
      <c r="F34" s="7" t="e">
        <f t="shared" si="0"/>
        <v>#DIV/0!</v>
      </c>
    </row>
    <row r="35" spans="1:10" x14ac:dyDescent="0.55000000000000004">
      <c r="A35" s="18" t="s">
        <v>8</v>
      </c>
      <c r="B35" s="19"/>
      <c r="C35" s="19"/>
      <c r="D35" s="19"/>
      <c r="E35" s="20"/>
      <c r="F35" s="6">
        <f>SUMIF(F21:F34,"&gt;0")</f>
        <v>100.78454731109599</v>
      </c>
    </row>
    <row r="38" spans="1:10" x14ac:dyDescent="0.55000000000000004">
      <c r="A38" s="14" t="s">
        <v>9</v>
      </c>
      <c r="B38" s="14"/>
      <c r="C38" s="15" t="s">
        <v>10</v>
      </c>
    </row>
    <row r="39" spans="1:10" x14ac:dyDescent="0.55000000000000004">
      <c r="A39" s="14"/>
      <c r="B39" s="14"/>
      <c r="C39" s="15"/>
    </row>
    <row r="40" spans="1:10" x14ac:dyDescent="0.55000000000000004">
      <c r="A40" s="16" t="s">
        <v>20</v>
      </c>
      <c r="B40" s="17"/>
      <c r="C40" s="5">
        <f>+F35*0.55</f>
        <v>55.431501021102797</v>
      </c>
      <c r="J40" s="3"/>
    </row>
    <row r="41" spans="1:10" ht="14.7" thickBot="1" x14ac:dyDescent="0.6">
      <c r="A41" s="16" t="s">
        <v>21</v>
      </c>
      <c r="B41" s="17"/>
      <c r="C41" s="5">
        <f>+F35*0.15</f>
        <v>15.117682096664398</v>
      </c>
    </row>
    <row r="42" spans="1:10" x14ac:dyDescent="0.55000000000000004">
      <c r="A42" s="16"/>
      <c r="B42" s="17"/>
      <c r="C42" s="5"/>
      <c r="E42" s="21" t="s">
        <v>11</v>
      </c>
      <c r="F42" s="24">
        <f>+ROUNDUP(C55/(C16-F35),0)</f>
        <v>1</v>
      </c>
      <c r="G42" s="26" t="s">
        <v>12</v>
      </c>
      <c r="J42" s="3"/>
    </row>
    <row r="43" spans="1:10" ht="14.7" thickBot="1" x14ac:dyDescent="0.6">
      <c r="A43" s="16"/>
      <c r="B43" s="17"/>
      <c r="C43" s="5"/>
      <c r="E43" s="22"/>
      <c r="F43" s="25"/>
      <c r="G43" s="26"/>
    </row>
    <row r="44" spans="1:10" ht="14.5" customHeight="1" x14ac:dyDescent="0.55000000000000004">
      <c r="A44" s="16"/>
      <c r="B44" s="17"/>
      <c r="C44" s="5"/>
      <c r="E44" s="22"/>
      <c r="F44" s="27">
        <f>+C16*F42</f>
        <v>250</v>
      </c>
      <c r="G44" s="26" t="s">
        <v>13</v>
      </c>
    </row>
    <row r="45" spans="1:10" ht="14.7" thickBot="1" x14ac:dyDescent="0.6">
      <c r="A45" s="16"/>
      <c r="B45" s="17"/>
      <c r="C45" s="5"/>
      <c r="E45" s="23"/>
      <c r="F45" s="25"/>
      <c r="G45" s="26"/>
    </row>
    <row r="46" spans="1:10" x14ac:dyDescent="0.55000000000000004">
      <c r="A46" s="16"/>
      <c r="B46" s="17"/>
      <c r="C46" s="5"/>
    </row>
    <row r="47" spans="1:10" x14ac:dyDescent="0.55000000000000004">
      <c r="A47" s="16"/>
      <c r="B47" s="17"/>
      <c r="C47" s="5"/>
    </row>
    <row r="48" spans="1:10" x14ac:dyDescent="0.55000000000000004">
      <c r="A48" s="16"/>
      <c r="B48" s="17"/>
      <c r="C48" s="5"/>
    </row>
    <row r="49" spans="1:3" x14ac:dyDescent="0.55000000000000004">
      <c r="A49" s="16"/>
      <c r="B49" s="17"/>
      <c r="C49" s="5"/>
    </row>
    <row r="50" spans="1:3" x14ac:dyDescent="0.55000000000000004">
      <c r="A50" s="9"/>
      <c r="B50" s="9"/>
      <c r="C50" s="5"/>
    </row>
    <row r="51" spans="1:3" x14ac:dyDescent="0.55000000000000004">
      <c r="A51" s="9"/>
      <c r="B51" s="9"/>
      <c r="C51" s="5"/>
    </row>
    <row r="52" spans="1:3" x14ac:dyDescent="0.55000000000000004">
      <c r="A52" s="9"/>
      <c r="B52" s="9"/>
      <c r="C52" s="5"/>
    </row>
    <row r="53" spans="1:3" x14ac:dyDescent="0.55000000000000004">
      <c r="A53" s="9"/>
      <c r="B53" s="9"/>
      <c r="C53" s="5"/>
    </row>
    <row r="54" spans="1:3" x14ac:dyDescent="0.55000000000000004">
      <c r="A54" s="9"/>
      <c r="B54" s="9"/>
      <c r="C54" s="5"/>
    </row>
    <row r="55" spans="1:3" x14ac:dyDescent="0.55000000000000004">
      <c r="A55" s="18" t="s">
        <v>14</v>
      </c>
      <c r="B55" s="20"/>
      <c r="C55" s="6">
        <f>SUM(C40:C54)</f>
        <v>70.5491831177672</v>
      </c>
    </row>
  </sheetData>
  <sheetProtection formatCells="0" formatColumns="0" formatRows="0" insertColumns="0" insertRows="0" deleteColumns="0" deleteRows="0" selectLockedCells="1"/>
  <mergeCells count="48">
    <mergeCell ref="A26:B26"/>
    <mergeCell ref="C10:E10"/>
    <mergeCell ref="C11:E11"/>
    <mergeCell ref="C12:E12"/>
    <mergeCell ref="A14:F14"/>
    <mergeCell ref="A16:B16"/>
    <mergeCell ref="A19:B20"/>
    <mergeCell ref="C19:C20"/>
    <mergeCell ref="D19:D20"/>
    <mergeCell ref="E19:E20"/>
    <mergeCell ref="F19:F20"/>
    <mergeCell ref="A21:B21"/>
    <mergeCell ref="A22:B22"/>
    <mergeCell ref="A23:B23"/>
    <mergeCell ref="A24:B24"/>
    <mergeCell ref="A25:B25"/>
    <mergeCell ref="A40:B40"/>
    <mergeCell ref="A27:B27"/>
    <mergeCell ref="A28:B28"/>
    <mergeCell ref="A29:B29"/>
    <mergeCell ref="A30:B30"/>
    <mergeCell ref="A31:B31"/>
    <mergeCell ref="A32:B32"/>
    <mergeCell ref="A33:B33"/>
    <mergeCell ref="A34:B34"/>
    <mergeCell ref="A35:E35"/>
    <mergeCell ref="A38:B39"/>
    <mergeCell ref="C38:C39"/>
    <mergeCell ref="A41:B41"/>
    <mergeCell ref="A42:B42"/>
    <mergeCell ref="E42:E45"/>
    <mergeCell ref="F42:F43"/>
    <mergeCell ref="G42:G43"/>
    <mergeCell ref="A43:B43"/>
    <mergeCell ref="A44:B44"/>
    <mergeCell ref="F44:F45"/>
    <mergeCell ref="G44:G45"/>
    <mergeCell ref="A45:B45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A51:B51"/>
  </mergeCells>
  <pageMargins left="0.7" right="0.7" top="0.75" bottom="0.75" header="0.3" footer="0.3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BC774-8BA0-487A-8DD0-BAD9D1E7415E}">
  <dimension ref="A10:J55"/>
  <sheetViews>
    <sheetView zoomScale="80" zoomScaleNormal="80" workbookViewId="0"/>
  </sheetViews>
  <sheetFormatPr baseColWidth="10" defaultColWidth="10.83984375" defaultRowHeight="14.4" x14ac:dyDescent="0.55000000000000004"/>
  <cols>
    <col min="1" max="1" width="11.41796875" style="1" customWidth="1"/>
    <col min="2" max="2" width="13.41796875" style="1" customWidth="1"/>
    <col min="3" max="3" width="16.15625" style="1" bestFit="1" customWidth="1"/>
    <col min="4" max="4" width="12.68359375" style="1" bestFit="1" customWidth="1"/>
    <col min="5" max="5" width="23.578125" style="1" customWidth="1"/>
    <col min="6" max="6" width="15.83984375" style="1" bestFit="1" customWidth="1"/>
    <col min="7" max="16384" width="10.83984375" style="1"/>
  </cols>
  <sheetData>
    <row r="10" spans="1:6" x14ac:dyDescent="0.55000000000000004">
      <c r="A10" s="1" t="s">
        <v>0</v>
      </c>
      <c r="C10" s="10" t="s">
        <v>17</v>
      </c>
      <c r="D10" s="10"/>
      <c r="E10" s="10"/>
    </row>
    <row r="11" spans="1:6" x14ac:dyDescent="0.55000000000000004">
      <c r="A11" s="1" t="s">
        <v>16</v>
      </c>
      <c r="C11" s="10" t="s">
        <v>18</v>
      </c>
      <c r="D11" s="10"/>
      <c r="E11" s="10"/>
    </row>
    <row r="12" spans="1:6" x14ac:dyDescent="0.55000000000000004">
      <c r="A12" s="1" t="s">
        <v>15</v>
      </c>
      <c r="C12" s="10" t="s">
        <v>19</v>
      </c>
      <c r="D12" s="10"/>
      <c r="E12" s="10"/>
    </row>
    <row r="13" spans="1:6" x14ac:dyDescent="0.55000000000000004">
      <c r="A13" s="2"/>
      <c r="B13" s="2"/>
    </row>
    <row r="14" spans="1:6" x14ac:dyDescent="0.55000000000000004">
      <c r="A14" s="11" t="s">
        <v>1</v>
      </c>
      <c r="B14" s="11"/>
      <c r="C14" s="11"/>
      <c r="D14" s="11"/>
      <c r="E14" s="11"/>
      <c r="F14" s="11"/>
    </row>
    <row r="15" spans="1:6" ht="14.7" thickBot="1" x14ac:dyDescent="0.6"/>
    <row r="16" spans="1:6" ht="14.7" thickBot="1" x14ac:dyDescent="0.6">
      <c r="A16" s="12" t="s">
        <v>2</v>
      </c>
      <c r="B16" s="13"/>
      <c r="C16" s="5">
        <v>420</v>
      </c>
    </row>
    <row r="19" spans="1:6" x14ac:dyDescent="0.55000000000000004">
      <c r="A19" s="14" t="s">
        <v>3</v>
      </c>
      <c r="B19" s="14"/>
      <c r="C19" s="15" t="s">
        <v>4</v>
      </c>
      <c r="D19" s="15" t="s">
        <v>5</v>
      </c>
      <c r="E19" s="15" t="s">
        <v>6</v>
      </c>
      <c r="F19" s="15" t="s">
        <v>7</v>
      </c>
    </row>
    <row r="20" spans="1:6" ht="31" customHeight="1" x14ac:dyDescent="0.55000000000000004">
      <c r="A20" s="14"/>
      <c r="B20" s="14"/>
      <c r="C20" s="15"/>
      <c r="D20" s="15"/>
      <c r="E20" s="15"/>
      <c r="F20" s="15"/>
    </row>
    <row r="21" spans="1:6" x14ac:dyDescent="0.55000000000000004">
      <c r="A21" s="9" t="s">
        <v>26</v>
      </c>
      <c r="B21" s="9"/>
      <c r="C21" s="4">
        <v>2000</v>
      </c>
      <c r="D21" s="5">
        <f>15000*1.5</f>
        <v>22500</v>
      </c>
      <c r="E21" s="4">
        <v>1000</v>
      </c>
      <c r="F21" s="7">
        <f>+D21/E21</f>
        <v>22.5</v>
      </c>
    </row>
    <row r="22" spans="1:6" x14ac:dyDescent="0.55000000000000004">
      <c r="A22" s="9" t="s">
        <v>31</v>
      </c>
      <c r="B22" s="9"/>
      <c r="C22" s="4" t="s">
        <v>22</v>
      </c>
      <c r="D22" s="8">
        <v>4292</v>
      </c>
      <c r="E22" s="4">
        <f>150/5</f>
        <v>30</v>
      </c>
      <c r="F22" s="7">
        <f>+D22/E22</f>
        <v>143.06666666666666</v>
      </c>
    </row>
    <row r="23" spans="1:6" x14ac:dyDescent="0.55000000000000004">
      <c r="A23" s="9"/>
      <c r="B23" s="9"/>
      <c r="C23" s="4"/>
      <c r="D23" s="5"/>
      <c r="E23" s="4"/>
      <c r="F23" s="7" t="e">
        <f>+D23/E23</f>
        <v>#DIV/0!</v>
      </c>
    </row>
    <row r="24" spans="1:6" x14ac:dyDescent="0.55000000000000004">
      <c r="A24" s="9"/>
      <c r="B24" s="9"/>
      <c r="C24" s="4"/>
      <c r="D24" s="5"/>
      <c r="E24" s="4"/>
      <c r="F24" s="7" t="e">
        <f t="shared" ref="F24:F34" si="0">+D24/E24</f>
        <v>#DIV/0!</v>
      </c>
    </row>
    <row r="25" spans="1:6" x14ac:dyDescent="0.55000000000000004">
      <c r="A25" s="9"/>
      <c r="B25" s="9"/>
      <c r="C25" s="4"/>
      <c r="D25" s="5"/>
      <c r="E25" s="4"/>
      <c r="F25" s="7" t="e">
        <f t="shared" si="0"/>
        <v>#DIV/0!</v>
      </c>
    </row>
    <row r="26" spans="1:6" x14ac:dyDescent="0.55000000000000004">
      <c r="A26" s="9"/>
      <c r="B26" s="9"/>
      <c r="C26" s="4"/>
      <c r="D26" s="5"/>
      <c r="E26" s="4"/>
      <c r="F26" s="7" t="e">
        <f t="shared" si="0"/>
        <v>#DIV/0!</v>
      </c>
    </row>
    <row r="27" spans="1:6" x14ac:dyDescent="0.55000000000000004">
      <c r="A27" s="9"/>
      <c r="B27" s="9"/>
      <c r="C27" s="4"/>
      <c r="D27" s="5"/>
      <c r="E27" s="4"/>
      <c r="F27" s="7" t="e">
        <f t="shared" si="0"/>
        <v>#DIV/0!</v>
      </c>
    </row>
    <row r="28" spans="1:6" x14ac:dyDescent="0.55000000000000004">
      <c r="A28" s="9"/>
      <c r="B28" s="9"/>
      <c r="C28" s="4"/>
      <c r="D28" s="5"/>
      <c r="E28" s="4"/>
      <c r="F28" s="7" t="e">
        <f t="shared" si="0"/>
        <v>#DIV/0!</v>
      </c>
    </row>
    <row r="29" spans="1:6" x14ac:dyDescent="0.55000000000000004">
      <c r="A29" s="9"/>
      <c r="B29" s="9"/>
      <c r="C29" s="4"/>
      <c r="D29" s="5"/>
      <c r="E29" s="4"/>
      <c r="F29" s="7" t="e">
        <f t="shared" si="0"/>
        <v>#DIV/0!</v>
      </c>
    </row>
    <row r="30" spans="1:6" x14ac:dyDescent="0.55000000000000004">
      <c r="A30" s="9"/>
      <c r="B30" s="9"/>
      <c r="C30" s="4"/>
      <c r="D30" s="5"/>
      <c r="E30" s="4"/>
      <c r="F30" s="7" t="e">
        <f t="shared" si="0"/>
        <v>#DIV/0!</v>
      </c>
    </row>
    <row r="31" spans="1:6" x14ac:dyDescent="0.55000000000000004">
      <c r="A31" s="9"/>
      <c r="B31" s="9"/>
      <c r="C31" s="4"/>
      <c r="D31" s="5"/>
      <c r="E31" s="4"/>
      <c r="F31" s="7" t="e">
        <f t="shared" si="0"/>
        <v>#DIV/0!</v>
      </c>
    </row>
    <row r="32" spans="1:6" x14ac:dyDescent="0.55000000000000004">
      <c r="A32" s="9"/>
      <c r="B32" s="9"/>
      <c r="C32" s="4"/>
      <c r="D32" s="5"/>
      <c r="E32" s="4"/>
      <c r="F32" s="7" t="e">
        <f t="shared" si="0"/>
        <v>#DIV/0!</v>
      </c>
    </row>
    <row r="33" spans="1:10" x14ac:dyDescent="0.55000000000000004">
      <c r="A33" s="9"/>
      <c r="B33" s="9"/>
      <c r="C33" s="4"/>
      <c r="D33" s="5"/>
      <c r="E33" s="4"/>
      <c r="F33" s="7" t="e">
        <f t="shared" si="0"/>
        <v>#DIV/0!</v>
      </c>
    </row>
    <row r="34" spans="1:10" x14ac:dyDescent="0.55000000000000004">
      <c r="A34" s="9"/>
      <c r="B34" s="9"/>
      <c r="C34" s="4"/>
      <c r="D34" s="5"/>
      <c r="E34" s="4"/>
      <c r="F34" s="7" t="e">
        <f t="shared" si="0"/>
        <v>#DIV/0!</v>
      </c>
    </row>
    <row r="35" spans="1:10" x14ac:dyDescent="0.55000000000000004">
      <c r="A35" s="18" t="s">
        <v>8</v>
      </c>
      <c r="B35" s="19"/>
      <c r="C35" s="19"/>
      <c r="D35" s="19"/>
      <c r="E35" s="20"/>
      <c r="F35" s="6">
        <f>SUMIF(F21:F34,"&gt;0")</f>
        <v>165.56666666666666</v>
      </c>
    </row>
    <row r="38" spans="1:10" x14ac:dyDescent="0.55000000000000004">
      <c r="A38" s="14" t="s">
        <v>9</v>
      </c>
      <c r="B38" s="14"/>
      <c r="C38" s="15" t="s">
        <v>10</v>
      </c>
    </row>
    <row r="39" spans="1:10" x14ac:dyDescent="0.55000000000000004">
      <c r="A39" s="14"/>
      <c r="B39" s="14"/>
      <c r="C39" s="15"/>
    </row>
    <row r="40" spans="1:10" x14ac:dyDescent="0.55000000000000004">
      <c r="A40" s="16" t="s">
        <v>20</v>
      </c>
      <c r="B40" s="17"/>
      <c r="C40" s="5">
        <v>2377678</v>
      </c>
      <c r="J40" s="3"/>
    </row>
    <row r="41" spans="1:10" ht="14.7" thickBot="1" x14ac:dyDescent="0.6">
      <c r="A41" s="16" t="s">
        <v>21</v>
      </c>
      <c r="B41" s="17"/>
      <c r="C41" s="5">
        <f>+F35*0.15</f>
        <v>24.834999999999997</v>
      </c>
    </row>
    <row r="42" spans="1:10" x14ac:dyDescent="0.55000000000000004">
      <c r="A42" s="16"/>
      <c r="B42" s="17"/>
      <c r="C42" s="5"/>
      <c r="E42" s="21" t="s">
        <v>11</v>
      </c>
      <c r="F42" s="24">
        <f>+ROUNDUP(C55/(C16-F35),0)</f>
        <v>9346</v>
      </c>
      <c r="G42" s="26" t="s">
        <v>12</v>
      </c>
      <c r="J42" s="3"/>
    </row>
    <row r="43" spans="1:10" ht="14.7" thickBot="1" x14ac:dyDescent="0.6">
      <c r="A43" s="16"/>
      <c r="B43" s="17"/>
      <c r="C43" s="5"/>
      <c r="E43" s="22"/>
      <c r="F43" s="25"/>
      <c r="G43" s="26"/>
    </row>
    <row r="44" spans="1:10" ht="14.5" customHeight="1" x14ac:dyDescent="0.55000000000000004">
      <c r="A44" s="16"/>
      <c r="B44" s="17"/>
      <c r="C44" s="5"/>
      <c r="E44" s="22"/>
      <c r="F44" s="27">
        <f>+C16*F42</f>
        <v>3925320</v>
      </c>
      <c r="G44" s="26" t="s">
        <v>13</v>
      </c>
    </row>
    <row r="45" spans="1:10" ht="14.7" thickBot="1" x14ac:dyDescent="0.6">
      <c r="A45" s="16"/>
      <c r="B45" s="17"/>
      <c r="C45" s="5"/>
      <c r="E45" s="23"/>
      <c r="F45" s="25"/>
      <c r="G45" s="26"/>
    </row>
    <row r="46" spans="1:10" x14ac:dyDescent="0.55000000000000004">
      <c r="A46" s="16"/>
      <c r="B46" s="17"/>
      <c r="C46" s="5"/>
    </row>
    <row r="47" spans="1:10" x14ac:dyDescent="0.55000000000000004">
      <c r="A47" s="16"/>
      <c r="B47" s="17"/>
      <c r="C47" s="5"/>
    </row>
    <row r="48" spans="1:10" x14ac:dyDescent="0.55000000000000004">
      <c r="A48" s="16"/>
      <c r="B48" s="17"/>
      <c r="C48" s="5"/>
    </row>
    <row r="49" spans="1:3" x14ac:dyDescent="0.55000000000000004">
      <c r="A49" s="16"/>
      <c r="B49" s="17"/>
      <c r="C49" s="5"/>
    </row>
    <row r="50" spans="1:3" x14ac:dyDescent="0.55000000000000004">
      <c r="A50" s="9"/>
      <c r="B50" s="9"/>
      <c r="C50" s="5"/>
    </row>
    <row r="51" spans="1:3" x14ac:dyDescent="0.55000000000000004">
      <c r="A51" s="9"/>
      <c r="B51" s="9"/>
      <c r="C51" s="5"/>
    </row>
    <row r="52" spans="1:3" x14ac:dyDescent="0.55000000000000004">
      <c r="A52" s="9"/>
      <c r="B52" s="9"/>
      <c r="C52" s="5"/>
    </row>
    <row r="53" spans="1:3" x14ac:dyDescent="0.55000000000000004">
      <c r="A53" s="9"/>
      <c r="B53" s="9"/>
      <c r="C53" s="5"/>
    </row>
    <row r="54" spans="1:3" x14ac:dyDescent="0.55000000000000004">
      <c r="A54" s="9"/>
      <c r="B54" s="9"/>
      <c r="C54" s="5"/>
    </row>
    <row r="55" spans="1:3" x14ac:dyDescent="0.55000000000000004">
      <c r="A55" s="18" t="s">
        <v>14</v>
      </c>
      <c r="B55" s="20"/>
      <c r="C55" s="6">
        <f>SUM(C40:C54)</f>
        <v>2377702.835</v>
      </c>
    </row>
  </sheetData>
  <sheetProtection formatCells="0" formatColumns="0" formatRows="0" insertColumns="0" insertRows="0" deleteColumns="0" deleteRows="0" selectLockedCells="1"/>
  <mergeCells count="48"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A51:B51"/>
    <mergeCell ref="A41:B41"/>
    <mergeCell ref="A42:B42"/>
    <mergeCell ref="E42:E45"/>
    <mergeCell ref="F42:F43"/>
    <mergeCell ref="G42:G43"/>
    <mergeCell ref="A43:B43"/>
    <mergeCell ref="A44:B44"/>
    <mergeCell ref="F44:F45"/>
    <mergeCell ref="G44:G45"/>
    <mergeCell ref="A45:B45"/>
    <mergeCell ref="A40:B40"/>
    <mergeCell ref="A27:B27"/>
    <mergeCell ref="A28:B28"/>
    <mergeCell ref="A29:B29"/>
    <mergeCell ref="A30:B30"/>
    <mergeCell ref="A31:B31"/>
    <mergeCell ref="A32:B32"/>
    <mergeCell ref="A33:B33"/>
    <mergeCell ref="A34:B34"/>
    <mergeCell ref="A35:E35"/>
    <mergeCell ref="A38:B39"/>
    <mergeCell ref="C38:C39"/>
    <mergeCell ref="A26:B26"/>
    <mergeCell ref="C10:E10"/>
    <mergeCell ref="C11:E11"/>
    <mergeCell ref="C12:E12"/>
    <mergeCell ref="A14:F14"/>
    <mergeCell ref="A16:B16"/>
    <mergeCell ref="A19:B20"/>
    <mergeCell ref="C19:C20"/>
    <mergeCell ref="D19:D20"/>
    <mergeCell ref="E19:E20"/>
    <mergeCell ref="F19:F20"/>
    <mergeCell ref="A21:B21"/>
    <mergeCell ref="A22:B22"/>
    <mergeCell ref="A23:B23"/>
    <mergeCell ref="A24:B24"/>
    <mergeCell ref="A25:B25"/>
  </mergeCells>
  <pageMargins left="0.7" right="0.7" top="0.75" bottom="0.75" header="0.3" footer="0.3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49667-1AFA-4309-A437-B257690F4500}">
  <dimension ref="A10:J55"/>
  <sheetViews>
    <sheetView zoomScale="80" zoomScaleNormal="80" workbookViewId="0"/>
  </sheetViews>
  <sheetFormatPr baseColWidth="10" defaultColWidth="10.83984375" defaultRowHeight="14.4" x14ac:dyDescent="0.55000000000000004"/>
  <cols>
    <col min="1" max="1" width="11.41796875" style="1" customWidth="1"/>
    <col min="2" max="2" width="13.41796875" style="1" customWidth="1"/>
    <col min="3" max="3" width="16.15625" style="1" bestFit="1" customWidth="1"/>
    <col min="4" max="4" width="12.68359375" style="1" bestFit="1" customWidth="1"/>
    <col min="5" max="5" width="23.578125" style="1" customWidth="1"/>
    <col min="6" max="6" width="15.83984375" style="1" bestFit="1" customWidth="1"/>
    <col min="7" max="16384" width="10.83984375" style="1"/>
  </cols>
  <sheetData>
    <row r="10" spans="1:6" x14ac:dyDescent="0.55000000000000004">
      <c r="A10" s="1" t="s">
        <v>0</v>
      </c>
      <c r="C10" s="10" t="s">
        <v>17</v>
      </c>
      <c r="D10" s="10"/>
      <c r="E10" s="10"/>
    </row>
    <row r="11" spans="1:6" x14ac:dyDescent="0.55000000000000004">
      <c r="A11" s="1" t="s">
        <v>16</v>
      </c>
      <c r="C11" s="10" t="s">
        <v>18</v>
      </c>
      <c r="D11" s="10"/>
      <c r="E11" s="10"/>
    </row>
    <row r="12" spans="1:6" x14ac:dyDescent="0.55000000000000004">
      <c r="A12" s="1" t="s">
        <v>15</v>
      </c>
      <c r="C12" s="10" t="s">
        <v>19</v>
      </c>
      <c r="D12" s="10"/>
      <c r="E12" s="10"/>
    </row>
    <row r="13" spans="1:6" x14ac:dyDescent="0.55000000000000004">
      <c r="A13" s="2"/>
      <c r="B13" s="2"/>
    </row>
    <row r="14" spans="1:6" x14ac:dyDescent="0.55000000000000004">
      <c r="A14" s="11" t="s">
        <v>1</v>
      </c>
      <c r="B14" s="11"/>
      <c r="C14" s="11"/>
      <c r="D14" s="11"/>
      <c r="E14" s="11"/>
      <c r="F14" s="11"/>
    </row>
    <row r="15" spans="1:6" ht="14.7" thickBot="1" x14ac:dyDescent="0.6"/>
    <row r="16" spans="1:6" ht="14.7" thickBot="1" x14ac:dyDescent="0.6">
      <c r="A16" s="12" t="s">
        <v>2</v>
      </c>
      <c r="B16" s="13"/>
      <c r="C16" s="5">
        <v>420</v>
      </c>
    </row>
    <row r="19" spans="1:6" x14ac:dyDescent="0.55000000000000004">
      <c r="A19" s="14" t="s">
        <v>3</v>
      </c>
      <c r="B19" s="14"/>
      <c r="C19" s="15" t="s">
        <v>4</v>
      </c>
      <c r="D19" s="15" t="s">
        <v>5</v>
      </c>
      <c r="E19" s="15" t="s">
        <v>6</v>
      </c>
      <c r="F19" s="15" t="s">
        <v>7</v>
      </c>
    </row>
    <row r="20" spans="1:6" ht="31" customHeight="1" x14ac:dyDescent="0.55000000000000004">
      <c r="A20" s="14"/>
      <c r="B20" s="14"/>
      <c r="C20" s="15"/>
      <c r="D20" s="15"/>
      <c r="E20" s="15"/>
      <c r="F20" s="15"/>
    </row>
    <row r="21" spans="1:6" x14ac:dyDescent="0.55000000000000004">
      <c r="A21" s="9" t="s">
        <v>26</v>
      </c>
      <c r="B21" s="9"/>
      <c r="C21" s="4">
        <v>2000</v>
      </c>
      <c r="D21" s="5">
        <f>15000*1.5</f>
        <v>22500</v>
      </c>
      <c r="E21" s="4">
        <v>1000</v>
      </c>
      <c r="F21" s="7">
        <f>+D21/E21</f>
        <v>22.5</v>
      </c>
    </row>
    <row r="22" spans="1:6" x14ac:dyDescent="0.55000000000000004">
      <c r="A22" s="9" t="s">
        <v>30</v>
      </c>
      <c r="B22" s="9"/>
      <c r="C22" s="4" t="s">
        <v>23</v>
      </c>
      <c r="D22" s="8">
        <v>442</v>
      </c>
      <c r="E22" s="4">
        <v>16</v>
      </c>
      <c r="F22" s="7">
        <f>+D22/E22</f>
        <v>27.625</v>
      </c>
    </row>
    <row r="23" spans="1:6" x14ac:dyDescent="0.55000000000000004">
      <c r="A23" s="9" t="s">
        <v>27</v>
      </c>
      <c r="B23" s="9"/>
      <c r="C23" s="4" t="s">
        <v>25</v>
      </c>
      <c r="D23" s="8">
        <v>1406</v>
      </c>
      <c r="E23" s="4">
        <v>60</v>
      </c>
      <c r="F23" s="7">
        <f>+D23/E23</f>
        <v>23.433333333333334</v>
      </c>
    </row>
    <row r="24" spans="1:6" x14ac:dyDescent="0.55000000000000004">
      <c r="A24" s="9" t="s">
        <v>29</v>
      </c>
      <c r="B24" s="9"/>
      <c r="C24" s="4" t="s">
        <v>24</v>
      </c>
      <c r="D24" s="8">
        <v>1017.6991150442478</v>
      </c>
      <c r="E24" s="4">
        <v>13</v>
      </c>
      <c r="F24" s="7">
        <f t="shared" ref="F24:F34" si="0">+D24/E24</f>
        <v>78.284547311095992</v>
      </c>
    </row>
    <row r="25" spans="1:6" x14ac:dyDescent="0.55000000000000004">
      <c r="A25" s="9" t="s">
        <v>28</v>
      </c>
      <c r="B25" s="9"/>
      <c r="C25" s="4" t="s">
        <v>22</v>
      </c>
      <c r="D25" s="8">
        <v>4292</v>
      </c>
      <c r="E25" s="4">
        <f>150/5</f>
        <v>30</v>
      </c>
      <c r="F25" s="7">
        <f t="shared" si="0"/>
        <v>143.06666666666666</v>
      </c>
    </row>
    <row r="26" spans="1:6" x14ac:dyDescent="0.55000000000000004">
      <c r="A26" s="9"/>
      <c r="B26" s="9"/>
      <c r="C26" s="4"/>
      <c r="D26" s="5"/>
      <c r="E26" s="4"/>
      <c r="F26" s="7" t="e">
        <f t="shared" si="0"/>
        <v>#DIV/0!</v>
      </c>
    </row>
    <row r="27" spans="1:6" x14ac:dyDescent="0.55000000000000004">
      <c r="A27" s="9"/>
      <c r="B27" s="9"/>
      <c r="C27" s="4"/>
      <c r="D27" s="5"/>
      <c r="E27" s="4"/>
      <c r="F27" s="7" t="e">
        <f t="shared" si="0"/>
        <v>#DIV/0!</v>
      </c>
    </row>
    <row r="28" spans="1:6" x14ac:dyDescent="0.55000000000000004">
      <c r="A28" s="9"/>
      <c r="B28" s="9"/>
      <c r="C28" s="4"/>
      <c r="D28" s="5"/>
      <c r="E28" s="4"/>
      <c r="F28" s="7" t="e">
        <f t="shared" si="0"/>
        <v>#DIV/0!</v>
      </c>
    </row>
    <row r="29" spans="1:6" x14ac:dyDescent="0.55000000000000004">
      <c r="A29" s="9"/>
      <c r="B29" s="9"/>
      <c r="C29" s="4"/>
      <c r="D29" s="5"/>
      <c r="E29" s="4"/>
      <c r="F29" s="7" t="e">
        <f t="shared" si="0"/>
        <v>#DIV/0!</v>
      </c>
    </row>
    <row r="30" spans="1:6" x14ac:dyDescent="0.55000000000000004">
      <c r="A30" s="9"/>
      <c r="B30" s="9"/>
      <c r="C30" s="4"/>
      <c r="D30" s="5"/>
      <c r="E30" s="4"/>
      <c r="F30" s="7" t="e">
        <f t="shared" si="0"/>
        <v>#DIV/0!</v>
      </c>
    </row>
    <row r="31" spans="1:6" x14ac:dyDescent="0.55000000000000004">
      <c r="A31" s="9"/>
      <c r="B31" s="9"/>
      <c r="C31" s="4"/>
      <c r="D31" s="5"/>
      <c r="E31" s="4"/>
      <c r="F31" s="7" t="e">
        <f t="shared" si="0"/>
        <v>#DIV/0!</v>
      </c>
    </row>
    <row r="32" spans="1:6" x14ac:dyDescent="0.55000000000000004">
      <c r="A32" s="9"/>
      <c r="B32" s="9"/>
      <c r="C32" s="4"/>
      <c r="D32" s="5"/>
      <c r="E32" s="4"/>
      <c r="F32" s="7" t="e">
        <f t="shared" si="0"/>
        <v>#DIV/0!</v>
      </c>
    </row>
    <row r="33" spans="1:10" x14ac:dyDescent="0.55000000000000004">
      <c r="A33" s="9"/>
      <c r="B33" s="9"/>
      <c r="C33" s="4"/>
      <c r="D33" s="5"/>
      <c r="E33" s="4"/>
      <c r="F33" s="7" t="e">
        <f t="shared" si="0"/>
        <v>#DIV/0!</v>
      </c>
    </row>
    <row r="34" spans="1:10" x14ac:dyDescent="0.55000000000000004">
      <c r="A34" s="9"/>
      <c r="B34" s="9"/>
      <c r="C34" s="4"/>
      <c r="D34" s="5"/>
      <c r="E34" s="4"/>
      <c r="F34" s="7" t="e">
        <f t="shared" si="0"/>
        <v>#DIV/0!</v>
      </c>
    </row>
    <row r="35" spans="1:10" x14ac:dyDescent="0.55000000000000004">
      <c r="A35" s="18" t="s">
        <v>8</v>
      </c>
      <c r="B35" s="19"/>
      <c r="C35" s="19"/>
      <c r="D35" s="19"/>
      <c r="E35" s="20"/>
      <c r="F35" s="6">
        <f>SUMIF(F21:F34,"&gt;0")</f>
        <v>294.90954731109599</v>
      </c>
    </row>
    <row r="38" spans="1:10" x14ac:dyDescent="0.55000000000000004">
      <c r="A38" s="14" t="s">
        <v>9</v>
      </c>
      <c r="B38" s="14"/>
      <c r="C38" s="15" t="s">
        <v>10</v>
      </c>
    </row>
    <row r="39" spans="1:10" x14ac:dyDescent="0.55000000000000004">
      <c r="A39" s="14"/>
      <c r="B39" s="14"/>
      <c r="C39" s="15"/>
    </row>
    <row r="40" spans="1:10" x14ac:dyDescent="0.55000000000000004">
      <c r="A40" s="16" t="s">
        <v>20</v>
      </c>
      <c r="B40" s="17"/>
      <c r="C40" s="5">
        <v>2377678</v>
      </c>
      <c r="J40" s="3"/>
    </row>
    <row r="41" spans="1:10" ht="14.7" thickBot="1" x14ac:dyDescent="0.6">
      <c r="A41" s="16" t="s">
        <v>21</v>
      </c>
      <c r="B41" s="17"/>
      <c r="C41" s="5">
        <f>+F35*0.15</f>
        <v>44.236432096664394</v>
      </c>
    </row>
    <row r="42" spans="1:10" x14ac:dyDescent="0.55000000000000004">
      <c r="A42" s="16"/>
      <c r="B42" s="17"/>
      <c r="C42" s="5"/>
      <c r="E42" s="21" t="s">
        <v>11</v>
      </c>
      <c r="F42" s="24">
        <f>+ROUNDUP(C55/(C16-F35),0)</f>
        <v>19009</v>
      </c>
      <c r="G42" s="26" t="s">
        <v>12</v>
      </c>
      <c r="J42" s="3"/>
    </row>
    <row r="43" spans="1:10" ht="14.7" thickBot="1" x14ac:dyDescent="0.6">
      <c r="A43" s="16"/>
      <c r="B43" s="17"/>
      <c r="C43" s="5"/>
      <c r="E43" s="22"/>
      <c r="F43" s="25"/>
      <c r="G43" s="26"/>
    </row>
    <row r="44" spans="1:10" ht="14.5" customHeight="1" x14ac:dyDescent="0.55000000000000004">
      <c r="A44" s="16"/>
      <c r="B44" s="17"/>
      <c r="C44" s="5"/>
      <c r="E44" s="22"/>
      <c r="F44" s="27">
        <f>+C16*F42</f>
        <v>7983780</v>
      </c>
      <c r="G44" s="26" t="s">
        <v>13</v>
      </c>
    </row>
    <row r="45" spans="1:10" ht="14.7" thickBot="1" x14ac:dyDescent="0.6">
      <c r="A45" s="16"/>
      <c r="B45" s="17"/>
      <c r="C45" s="5"/>
      <c r="E45" s="23"/>
      <c r="F45" s="25"/>
      <c r="G45" s="26"/>
    </row>
    <row r="46" spans="1:10" x14ac:dyDescent="0.55000000000000004">
      <c r="A46" s="16"/>
      <c r="B46" s="17"/>
      <c r="C46" s="5"/>
    </row>
    <row r="47" spans="1:10" x14ac:dyDescent="0.55000000000000004">
      <c r="A47" s="16"/>
      <c r="B47" s="17"/>
      <c r="C47" s="5"/>
    </row>
    <row r="48" spans="1:10" x14ac:dyDescent="0.55000000000000004">
      <c r="A48" s="16"/>
      <c r="B48" s="17"/>
      <c r="C48" s="5"/>
    </row>
    <row r="49" spans="1:3" x14ac:dyDescent="0.55000000000000004">
      <c r="A49" s="16"/>
      <c r="B49" s="17"/>
      <c r="C49" s="5"/>
    </row>
    <row r="50" spans="1:3" x14ac:dyDescent="0.55000000000000004">
      <c r="A50" s="9"/>
      <c r="B50" s="9"/>
      <c r="C50" s="5"/>
    </row>
    <row r="51" spans="1:3" x14ac:dyDescent="0.55000000000000004">
      <c r="A51" s="9"/>
      <c r="B51" s="9"/>
      <c r="C51" s="5"/>
    </row>
    <row r="52" spans="1:3" x14ac:dyDescent="0.55000000000000004">
      <c r="A52" s="9"/>
      <c r="B52" s="9"/>
      <c r="C52" s="5"/>
    </row>
    <row r="53" spans="1:3" x14ac:dyDescent="0.55000000000000004">
      <c r="A53" s="9"/>
      <c r="B53" s="9"/>
      <c r="C53" s="5"/>
    </row>
    <row r="54" spans="1:3" x14ac:dyDescent="0.55000000000000004">
      <c r="A54" s="9"/>
      <c r="B54" s="9"/>
      <c r="C54" s="5"/>
    </row>
    <row r="55" spans="1:3" x14ac:dyDescent="0.55000000000000004">
      <c r="A55" s="18" t="s">
        <v>14</v>
      </c>
      <c r="B55" s="20"/>
      <c r="C55" s="6">
        <f>SUM(C40:C54)</f>
        <v>2377722.2364320965</v>
      </c>
    </row>
  </sheetData>
  <sheetProtection formatCells="0" formatColumns="0" formatRows="0" insertColumns="0" insertRows="0" deleteColumns="0" deleteRows="0" selectLockedCells="1"/>
  <mergeCells count="48">
    <mergeCell ref="A26:B26"/>
    <mergeCell ref="C10:E10"/>
    <mergeCell ref="C11:E11"/>
    <mergeCell ref="C12:E12"/>
    <mergeCell ref="A14:F14"/>
    <mergeCell ref="A16:B16"/>
    <mergeCell ref="A19:B20"/>
    <mergeCell ref="C19:C20"/>
    <mergeCell ref="D19:D20"/>
    <mergeCell ref="E19:E20"/>
    <mergeCell ref="F19:F20"/>
    <mergeCell ref="A21:B21"/>
    <mergeCell ref="A22:B22"/>
    <mergeCell ref="A23:B23"/>
    <mergeCell ref="A24:B24"/>
    <mergeCell ref="A25:B25"/>
    <mergeCell ref="A40:B40"/>
    <mergeCell ref="A27:B27"/>
    <mergeCell ref="A28:B28"/>
    <mergeCell ref="A29:B29"/>
    <mergeCell ref="A30:B30"/>
    <mergeCell ref="A31:B31"/>
    <mergeCell ref="A32:B32"/>
    <mergeCell ref="A33:B33"/>
    <mergeCell ref="A34:B34"/>
    <mergeCell ref="A35:E35"/>
    <mergeCell ref="A38:B39"/>
    <mergeCell ref="C38:C39"/>
    <mergeCell ref="A41:B41"/>
    <mergeCell ref="A42:B42"/>
    <mergeCell ref="E42:E45"/>
    <mergeCell ref="F42:F43"/>
    <mergeCell ref="G42:G43"/>
    <mergeCell ref="A43:B43"/>
    <mergeCell ref="A44:B44"/>
    <mergeCell ref="F44:F45"/>
    <mergeCell ref="G44:G45"/>
    <mergeCell ref="A45:B45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A51:B51"/>
  </mergeCells>
  <pageMargins left="0.7" right="0.7" top="0.75" bottom="0.75" header="0.3" footer="0.3"/>
  <pageSetup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583C6-73A0-4FAE-997A-6F90CDFB4D16}">
  <dimension ref="A10:J55"/>
  <sheetViews>
    <sheetView zoomScale="80" zoomScaleNormal="80" workbookViewId="0">
      <selection activeCell="C41" sqref="C41"/>
    </sheetView>
  </sheetViews>
  <sheetFormatPr baseColWidth="10" defaultColWidth="10.83984375" defaultRowHeight="14.4" x14ac:dyDescent="0.55000000000000004"/>
  <cols>
    <col min="1" max="1" width="11.41796875" style="1" customWidth="1"/>
    <col min="2" max="2" width="13.41796875" style="1" customWidth="1"/>
    <col min="3" max="3" width="16.15625" style="1" bestFit="1" customWidth="1"/>
    <col min="4" max="4" width="12.68359375" style="1" bestFit="1" customWidth="1"/>
    <col min="5" max="5" width="23.578125" style="1" customWidth="1"/>
    <col min="6" max="6" width="15.83984375" style="1" bestFit="1" customWidth="1"/>
    <col min="7" max="16384" width="10.83984375" style="1"/>
  </cols>
  <sheetData>
    <row r="10" spans="1:6" x14ac:dyDescent="0.55000000000000004">
      <c r="A10" s="1" t="s">
        <v>0</v>
      </c>
      <c r="C10" s="10" t="s">
        <v>17</v>
      </c>
      <c r="D10" s="10"/>
      <c r="E10" s="10"/>
    </row>
    <row r="11" spans="1:6" x14ac:dyDescent="0.55000000000000004">
      <c r="A11" s="1" t="s">
        <v>16</v>
      </c>
      <c r="C11" s="10" t="s">
        <v>18</v>
      </c>
      <c r="D11" s="10"/>
      <c r="E11" s="10"/>
    </row>
    <row r="12" spans="1:6" x14ac:dyDescent="0.55000000000000004">
      <c r="A12" s="1" t="s">
        <v>15</v>
      </c>
      <c r="C12" s="10" t="s">
        <v>19</v>
      </c>
      <c r="D12" s="10"/>
      <c r="E12" s="10"/>
    </row>
    <row r="13" spans="1:6" x14ac:dyDescent="0.55000000000000004">
      <c r="A13" s="2"/>
      <c r="B13" s="2"/>
    </row>
    <row r="14" spans="1:6" x14ac:dyDescent="0.55000000000000004">
      <c r="A14" s="11" t="s">
        <v>1</v>
      </c>
      <c r="B14" s="11"/>
      <c r="C14" s="11"/>
      <c r="D14" s="11"/>
      <c r="E14" s="11"/>
      <c r="F14" s="11"/>
    </row>
    <row r="15" spans="1:6" ht="14.7" thickBot="1" x14ac:dyDescent="0.6"/>
    <row r="16" spans="1:6" ht="14.7" thickBot="1" x14ac:dyDescent="0.6">
      <c r="A16" s="12" t="s">
        <v>2</v>
      </c>
      <c r="B16" s="13"/>
      <c r="C16" s="5">
        <v>130</v>
      </c>
    </row>
    <row r="19" spans="1:6" x14ac:dyDescent="0.55000000000000004">
      <c r="A19" s="14" t="s">
        <v>3</v>
      </c>
      <c r="B19" s="14"/>
      <c r="C19" s="15" t="s">
        <v>4</v>
      </c>
      <c r="D19" s="15" t="s">
        <v>5</v>
      </c>
      <c r="E19" s="15" t="s">
        <v>6</v>
      </c>
      <c r="F19" s="15" t="s">
        <v>7</v>
      </c>
    </row>
    <row r="20" spans="1:6" ht="31" customHeight="1" x14ac:dyDescent="0.55000000000000004">
      <c r="A20" s="14"/>
      <c r="B20" s="14"/>
      <c r="C20" s="15"/>
      <c r="D20" s="15"/>
      <c r="E20" s="15"/>
      <c r="F20" s="15"/>
    </row>
    <row r="21" spans="1:6" x14ac:dyDescent="0.55000000000000004">
      <c r="A21" s="9" t="s">
        <v>26</v>
      </c>
      <c r="B21" s="9"/>
      <c r="C21" s="4">
        <v>2000</v>
      </c>
      <c r="D21" s="5">
        <f>15000*1.5</f>
        <v>22500</v>
      </c>
      <c r="E21" s="4">
        <v>1000</v>
      </c>
      <c r="F21" s="7">
        <f>+D21/E21</f>
        <v>22.5</v>
      </c>
    </row>
    <row r="22" spans="1:6" x14ac:dyDescent="0.55000000000000004">
      <c r="A22" s="9" t="s">
        <v>30</v>
      </c>
      <c r="B22" s="9"/>
      <c r="C22" s="4" t="s">
        <v>23</v>
      </c>
      <c r="D22" s="8">
        <v>442</v>
      </c>
      <c r="E22" s="4">
        <v>16</v>
      </c>
      <c r="F22" s="7">
        <f>+D22/E22</f>
        <v>27.625</v>
      </c>
    </row>
    <row r="23" spans="1:6" x14ac:dyDescent="0.55000000000000004">
      <c r="A23" s="9"/>
      <c r="B23" s="9"/>
      <c r="C23" s="4"/>
      <c r="D23" s="5"/>
      <c r="E23" s="4"/>
      <c r="F23" s="7" t="e">
        <f>+D23/E23</f>
        <v>#DIV/0!</v>
      </c>
    </row>
    <row r="24" spans="1:6" x14ac:dyDescent="0.55000000000000004">
      <c r="A24" s="9"/>
      <c r="B24" s="9"/>
      <c r="C24" s="4"/>
      <c r="D24" s="5"/>
      <c r="E24" s="4"/>
      <c r="F24" s="7" t="e">
        <f t="shared" ref="F24:F34" si="0">+D24/E24</f>
        <v>#DIV/0!</v>
      </c>
    </row>
    <row r="25" spans="1:6" x14ac:dyDescent="0.55000000000000004">
      <c r="A25" s="9"/>
      <c r="B25" s="9"/>
      <c r="C25" s="4"/>
      <c r="D25" s="5"/>
      <c r="E25" s="4"/>
      <c r="F25" s="7" t="e">
        <f t="shared" si="0"/>
        <v>#DIV/0!</v>
      </c>
    </row>
    <row r="26" spans="1:6" x14ac:dyDescent="0.55000000000000004">
      <c r="A26" s="9"/>
      <c r="B26" s="9"/>
      <c r="C26" s="4"/>
      <c r="D26" s="5"/>
      <c r="E26" s="4"/>
      <c r="F26" s="7" t="e">
        <f t="shared" si="0"/>
        <v>#DIV/0!</v>
      </c>
    </row>
    <row r="27" spans="1:6" x14ac:dyDescent="0.55000000000000004">
      <c r="A27" s="9"/>
      <c r="B27" s="9"/>
      <c r="C27" s="4"/>
      <c r="D27" s="5"/>
      <c r="E27" s="4"/>
      <c r="F27" s="7" t="e">
        <f t="shared" si="0"/>
        <v>#DIV/0!</v>
      </c>
    </row>
    <row r="28" spans="1:6" x14ac:dyDescent="0.55000000000000004">
      <c r="A28" s="9"/>
      <c r="B28" s="9"/>
      <c r="C28" s="4"/>
      <c r="D28" s="5"/>
      <c r="E28" s="4"/>
      <c r="F28" s="7" t="e">
        <f t="shared" si="0"/>
        <v>#DIV/0!</v>
      </c>
    </row>
    <row r="29" spans="1:6" x14ac:dyDescent="0.55000000000000004">
      <c r="A29" s="9"/>
      <c r="B29" s="9"/>
      <c r="C29" s="4"/>
      <c r="D29" s="5"/>
      <c r="E29" s="4"/>
      <c r="F29" s="7" t="e">
        <f t="shared" si="0"/>
        <v>#DIV/0!</v>
      </c>
    </row>
    <row r="30" spans="1:6" x14ac:dyDescent="0.55000000000000004">
      <c r="A30" s="9"/>
      <c r="B30" s="9"/>
      <c r="C30" s="4"/>
      <c r="D30" s="5"/>
      <c r="E30" s="4"/>
      <c r="F30" s="7" t="e">
        <f t="shared" si="0"/>
        <v>#DIV/0!</v>
      </c>
    </row>
    <row r="31" spans="1:6" x14ac:dyDescent="0.55000000000000004">
      <c r="A31" s="9"/>
      <c r="B31" s="9"/>
      <c r="C31" s="4"/>
      <c r="D31" s="5"/>
      <c r="E31" s="4"/>
      <c r="F31" s="7" t="e">
        <f t="shared" si="0"/>
        <v>#DIV/0!</v>
      </c>
    </row>
    <row r="32" spans="1:6" x14ac:dyDescent="0.55000000000000004">
      <c r="A32" s="9"/>
      <c r="B32" s="9"/>
      <c r="C32" s="4"/>
      <c r="D32" s="5"/>
      <c r="E32" s="4"/>
      <c r="F32" s="7" t="e">
        <f t="shared" si="0"/>
        <v>#DIV/0!</v>
      </c>
    </row>
    <row r="33" spans="1:10" x14ac:dyDescent="0.55000000000000004">
      <c r="A33" s="9"/>
      <c r="B33" s="9"/>
      <c r="C33" s="4"/>
      <c r="D33" s="5"/>
      <c r="E33" s="4"/>
      <c r="F33" s="7" t="e">
        <f t="shared" si="0"/>
        <v>#DIV/0!</v>
      </c>
    </row>
    <row r="34" spans="1:10" x14ac:dyDescent="0.55000000000000004">
      <c r="A34" s="9"/>
      <c r="B34" s="9"/>
      <c r="C34" s="4"/>
      <c r="D34" s="5"/>
      <c r="E34" s="4"/>
      <c r="F34" s="7" t="e">
        <f t="shared" si="0"/>
        <v>#DIV/0!</v>
      </c>
    </row>
    <row r="35" spans="1:10" x14ac:dyDescent="0.55000000000000004">
      <c r="A35" s="18" t="s">
        <v>8</v>
      </c>
      <c r="B35" s="19"/>
      <c r="C35" s="19"/>
      <c r="D35" s="19"/>
      <c r="E35" s="20"/>
      <c r="F35" s="6">
        <f>SUMIF(F21:F34,"&gt;0")</f>
        <v>50.125</v>
      </c>
    </row>
    <row r="38" spans="1:10" x14ac:dyDescent="0.55000000000000004">
      <c r="A38" s="14" t="s">
        <v>9</v>
      </c>
      <c r="B38" s="14"/>
      <c r="C38" s="15" t="s">
        <v>10</v>
      </c>
    </row>
    <row r="39" spans="1:10" x14ac:dyDescent="0.55000000000000004">
      <c r="A39" s="14"/>
      <c r="B39" s="14"/>
      <c r="C39" s="15"/>
    </row>
    <row r="40" spans="1:10" x14ac:dyDescent="0.55000000000000004">
      <c r="A40" s="16" t="s">
        <v>20</v>
      </c>
      <c r="B40" s="17"/>
      <c r="C40" s="5">
        <f>+F35*0.55</f>
        <v>27.568750000000001</v>
      </c>
      <c r="J40" s="3"/>
    </row>
    <row r="41" spans="1:10" ht="14.7" thickBot="1" x14ac:dyDescent="0.6">
      <c r="A41" s="16" t="s">
        <v>21</v>
      </c>
      <c r="B41" s="17"/>
      <c r="C41" s="5">
        <f>+F35*0.15</f>
        <v>7.5187499999999998</v>
      </c>
    </row>
    <row r="42" spans="1:10" x14ac:dyDescent="0.55000000000000004">
      <c r="A42" s="16"/>
      <c r="B42" s="17"/>
      <c r="C42" s="5"/>
      <c r="E42" s="21" t="s">
        <v>11</v>
      </c>
      <c r="F42" s="24">
        <f>+ROUNDUP(C55/(C16-F35),0)</f>
        <v>1</v>
      </c>
      <c r="G42" s="26" t="s">
        <v>12</v>
      </c>
      <c r="J42" s="3"/>
    </row>
    <row r="43" spans="1:10" ht="14.7" thickBot="1" x14ac:dyDescent="0.6">
      <c r="A43" s="16"/>
      <c r="B43" s="17"/>
      <c r="C43" s="5"/>
      <c r="E43" s="22"/>
      <c r="F43" s="25"/>
      <c r="G43" s="26"/>
    </row>
    <row r="44" spans="1:10" ht="14.5" customHeight="1" x14ac:dyDescent="0.55000000000000004">
      <c r="A44" s="16"/>
      <c r="B44" s="17"/>
      <c r="C44" s="5"/>
      <c r="E44" s="22"/>
      <c r="F44" s="27">
        <f>+C16*F42</f>
        <v>130</v>
      </c>
      <c r="G44" s="26" t="s">
        <v>13</v>
      </c>
    </row>
    <row r="45" spans="1:10" ht="14.7" thickBot="1" x14ac:dyDescent="0.6">
      <c r="A45" s="16"/>
      <c r="B45" s="17"/>
      <c r="C45" s="5"/>
      <c r="E45" s="23"/>
      <c r="F45" s="25"/>
      <c r="G45" s="26"/>
    </row>
    <row r="46" spans="1:10" x14ac:dyDescent="0.55000000000000004">
      <c r="A46" s="16"/>
      <c r="B46" s="17"/>
      <c r="C46" s="5"/>
    </row>
    <row r="47" spans="1:10" x14ac:dyDescent="0.55000000000000004">
      <c r="A47" s="16"/>
      <c r="B47" s="17"/>
      <c r="C47" s="5"/>
    </row>
    <row r="48" spans="1:10" x14ac:dyDescent="0.55000000000000004">
      <c r="A48" s="16"/>
      <c r="B48" s="17"/>
      <c r="C48" s="5"/>
    </row>
    <row r="49" spans="1:3" x14ac:dyDescent="0.55000000000000004">
      <c r="A49" s="16"/>
      <c r="B49" s="17"/>
      <c r="C49" s="5"/>
    </row>
    <row r="50" spans="1:3" x14ac:dyDescent="0.55000000000000004">
      <c r="A50" s="9"/>
      <c r="B50" s="9"/>
      <c r="C50" s="5"/>
    </row>
    <row r="51" spans="1:3" x14ac:dyDescent="0.55000000000000004">
      <c r="A51" s="9"/>
      <c r="B51" s="9"/>
      <c r="C51" s="5"/>
    </row>
    <row r="52" spans="1:3" x14ac:dyDescent="0.55000000000000004">
      <c r="A52" s="9"/>
      <c r="B52" s="9"/>
      <c r="C52" s="5"/>
    </row>
    <row r="53" spans="1:3" x14ac:dyDescent="0.55000000000000004">
      <c r="A53" s="9"/>
      <c r="B53" s="9"/>
      <c r="C53" s="5"/>
    </row>
    <row r="54" spans="1:3" x14ac:dyDescent="0.55000000000000004">
      <c r="A54" s="9"/>
      <c r="B54" s="9"/>
      <c r="C54" s="5"/>
    </row>
    <row r="55" spans="1:3" x14ac:dyDescent="0.55000000000000004">
      <c r="A55" s="18" t="s">
        <v>14</v>
      </c>
      <c r="B55" s="20"/>
      <c r="C55" s="6">
        <f>SUM(C40:C54)</f>
        <v>35.087499999999999</v>
      </c>
    </row>
  </sheetData>
  <sheetProtection formatCells="0" formatColumns="0" formatRows="0" insertColumns="0" insertRows="0" deleteColumns="0" deleteRows="0" selectLockedCells="1"/>
  <mergeCells count="48">
    <mergeCell ref="A26:B26"/>
    <mergeCell ref="C10:E10"/>
    <mergeCell ref="C11:E11"/>
    <mergeCell ref="C12:E12"/>
    <mergeCell ref="A14:F14"/>
    <mergeCell ref="A16:B16"/>
    <mergeCell ref="A19:B20"/>
    <mergeCell ref="C19:C20"/>
    <mergeCell ref="D19:D20"/>
    <mergeCell ref="E19:E20"/>
    <mergeCell ref="F19:F20"/>
    <mergeCell ref="A21:B21"/>
    <mergeCell ref="A22:B22"/>
    <mergeCell ref="A23:B23"/>
    <mergeCell ref="A24:B24"/>
    <mergeCell ref="A25:B25"/>
    <mergeCell ref="A40:B40"/>
    <mergeCell ref="A27:B27"/>
    <mergeCell ref="A28:B28"/>
    <mergeCell ref="A29:B29"/>
    <mergeCell ref="A30:B30"/>
    <mergeCell ref="A31:B31"/>
    <mergeCell ref="A32:B32"/>
    <mergeCell ref="A33:B33"/>
    <mergeCell ref="A34:B34"/>
    <mergeCell ref="A35:E35"/>
    <mergeCell ref="A38:B39"/>
    <mergeCell ref="C38:C39"/>
    <mergeCell ref="A41:B41"/>
    <mergeCell ref="A42:B42"/>
    <mergeCell ref="E42:E45"/>
    <mergeCell ref="F42:F43"/>
    <mergeCell ref="G42:G43"/>
    <mergeCell ref="A43:B43"/>
    <mergeCell ref="A44:B44"/>
    <mergeCell ref="F44:F45"/>
    <mergeCell ref="G44:G45"/>
    <mergeCell ref="A45:B45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A51:B51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971341-FD86-409D-B1A7-8EF6DC517F68}">
  <ds:schemaRefs>
    <ds:schemaRef ds:uri="http://schemas.microsoft.com/office/2006/documentManagement/types"/>
    <ds:schemaRef ds:uri="bf092b8a-d247-46ad-b0eb-ddc102dee59b"/>
    <ds:schemaRef ds:uri="http://purl.org/dc/elements/1.1/"/>
    <ds:schemaRef ds:uri="http://schemas.microsoft.com/office/infopath/2007/PartnerControls"/>
    <ds:schemaRef ds:uri="http://schemas.microsoft.com/office/2006/metadata/properties"/>
    <ds:schemaRef ds:uri="5e7ef9d6-5cfa-4bac-be03-d673effde297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Crema</vt:lpstr>
      <vt:lpstr>Dulce</vt:lpstr>
      <vt:lpstr>Dulce (2)</vt:lpstr>
      <vt:lpstr>Café (2)</vt:lpstr>
      <vt:lpstr>Chocolate</vt:lpstr>
      <vt:lpstr>Chocolate (2)</vt:lpstr>
      <vt:lpstr>Café</vt:lpstr>
      <vt:lpstr>Todos los sabores</vt:lpstr>
      <vt:lpstr>Crema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Olga Molina Pérez</cp:lastModifiedBy>
  <cp:revision/>
  <dcterms:created xsi:type="dcterms:W3CDTF">2014-01-09T17:24:36Z</dcterms:created>
  <dcterms:modified xsi:type="dcterms:W3CDTF">2024-06-05T16:33:49Z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